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8.2-a - stavební část" sheetId="2" r:id="rId2"/>
    <sheet name="SO 08.2-b1 - elektroinsta..." sheetId="3" r:id="rId3"/>
    <sheet name="SO 08.2-b2 - elektro mate..." sheetId="4" r:id="rId4"/>
    <sheet name="SO 08.2-d - AV technika s..." sheetId="5" r:id="rId5"/>
    <sheet name="SO 08.2-e - VZT" sheetId="6" r:id="rId6"/>
    <sheet name="SO 08.2-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08.2-a - stavební část'!$C$92:$K$414</definedName>
    <definedName name="_xlnm.Print_Area" localSheetId="1">'SO 08.2-a - stavební část'!$C$4:$J$39,'SO 08.2-a - stavební část'!$C$45:$J$74,'SO 08.2-a - stavební část'!$C$80:$K$414</definedName>
    <definedName name="_xlnm.Print_Titles" localSheetId="1">'SO 08.2-a - stavební část'!$92:$92</definedName>
    <definedName name="_xlnm._FilterDatabase" localSheetId="2" hidden="1">'SO 08.2-b1 - elektroinsta...'!$C$88:$K$192</definedName>
    <definedName name="_xlnm.Print_Area" localSheetId="2">'SO 08.2-b1 - elektroinsta...'!$C$4:$J$39,'SO 08.2-b1 - elektroinsta...'!$C$45:$J$70,'SO 08.2-b1 - elektroinsta...'!$C$76:$K$192</definedName>
    <definedName name="_xlnm.Print_Titles" localSheetId="2">'SO 08.2-b1 - elektroinsta...'!$88:$88</definedName>
    <definedName name="_xlnm._FilterDatabase" localSheetId="3" hidden="1">'SO 08.2-b2 - elektro mate...'!$C$83:$K$198</definedName>
    <definedName name="_xlnm.Print_Area" localSheetId="3">'SO 08.2-b2 - elektro mate...'!$C$4:$J$39,'SO 08.2-b2 - elektro mate...'!$C$45:$J$65,'SO 08.2-b2 - elektro mate...'!$C$71:$K$198</definedName>
    <definedName name="_xlnm.Print_Titles" localSheetId="3">'SO 08.2-b2 - elektro mate...'!$83:$83</definedName>
    <definedName name="_xlnm._FilterDatabase" localSheetId="4" hidden="1">'SO 08.2-d - AV technika s...'!$C$81:$K$101</definedName>
    <definedName name="_xlnm.Print_Area" localSheetId="4">'SO 08.2-d - AV technika s...'!$C$4:$J$39,'SO 08.2-d - AV technika s...'!$C$45:$J$63,'SO 08.2-d - AV technika s...'!$C$69:$K$101</definedName>
    <definedName name="_xlnm.Print_Titles" localSheetId="4">'SO 08.2-d - AV technika s...'!$81:$81</definedName>
    <definedName name="_xlnm._FilterDatabase" localSheetId="5" hidden="1">'SO 08.2-e - VZT'!$C$79:$K$111</definedName>
    <definedName name="_xlnm.Print_Area" localSheetId="5">'SO 08.2-e - VZT'!$C$4:$J$39,'SO 08.2-e - VZT'!$C$45:$J$61,'SO 08.2-e - VZT'!$C$67:$K$111</definedName>
    <definedName name="_xlnm.Print_Titles" localSheetId="5">'SO 08.2-e - VZT'!$79:$79</definedName>
    <definedName name="_xlnm._FilterDatabase" localSheetId="6" hidden="1">'SO 08.2-VRN - VRN'!$C$81:$K$89</definedName>
    <definedName name="_xlnm.Print_Area" localSheetId="6">'SO 08.2-VRN - VRN'!$C$4:$J$39,'SO 08.2-VRN - VRN'!$C$45:$J$63,'SO 08.2-VRN - VRN'!$C$69:$K$89</definedName>
    <definedName name="_xlnm.Print_Titles" localSheetId="6">'SO 08.2-VRN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P83"/>
  <c r="P82"/>
  <c i="1" r="AU60"/>
  <c i="7" r="F76"/>
  <c r="E74"/>
  <c r="F52"/>
  <c r="E50"/>
  <c r="J24"/>
  <c r="E24"/>
  <c r="J55"/>
  <c r="J23"/>
  <c r="J21"/>
  <c r="E21"/>
  <c r="J54"/>
  <c r="J20"/>
  <c r="J18"/>
  <c r="E18"/>
  <c r="F79"/>
  <c r="J17"/>
  <c r="J15"/>
  <c r="E15"/>
  <c r="F54"/>
  <c r="J14"/>
  <c r="J12"/>
  <c r="J52"/>
  <c r="E7"/>
  <c r="E72"/>
  <c i="6" r="J37"/>
  <c r="J36"/>
  <c i="1" r="AY59"/>
  <c i="6" r="J35"/>
  <c i="1" r="AX59"/>
  <c i="6"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55"/>
  <c r="J23"/>
  <c r="J21"/>
  <c r="E21"/>
  <c r="J76"/>
  <c r="J20"/>
  <c r="J18"/>
  <c r="E18"/>
  <c r="F77"/>
  <c r="J17"/>
  <c r="J15"/>
  <c r="E15"/>
  <c r="F76"/>
  <c r="J14"/>
  <c r="J12"/>
  <c r="J52"/>
  <c r="E7"/>
  <c r="E70"/>
  <c i="5" r="J37"/>
  <c r="J36"/>
  <c i="1" r="AY58"/>
  <c i="5" r="J35"/>
  <c i="1" r="AX58"/>
  <c i="5" r="BI100"/>
  <c r="BH100"/>
  <c r="BG100"/>
  <c r="BF100"/>
  <c r="T100"/>
  <c r="R100"/>
  <c r="P100"/>
  <c r="BI98"/>
  <c r="BH98"/>
  <c r="BG98"/>
  <c r="BF98"/>
  <c r="T98"/>
  <c r="R98"/>
  <c r="P98"/>
  <c r="BI96"/>
  <c r="BH96"/>
  <c r="BG96"/>
  <c r="BF96"/>
  <c r="T96"/>
  <c r="R96"/>
  <c r="P96"/>
  <c r="BI93"/>
  <c r="BH93"/>
  <c r="BG93"/>
  <c r="BF93"/>
  <c r="T93"/>
  <c r="R93"/>
  <c r="P93"/>
  <c r="BI91"/>
  <c r="BH91"/>
  <c r="BG91"/>
  <c r="BF91"/>
  <c r="T91"/>
  <c r="R91"/>
  <c r="P91"/>
  <c r="BI89"/>
  <c r="BH89"/>
  <c r="BG89"/>
  <c r="BF89"/>
  <c r="T89"/>
  <c r="R89"/>
  <c r="P89"/>
  <c r="BI87"/>
  <c r="BH87"/>
  <c r="BG87"/>
  <c r="BF87"/>
  <c r="T87"/>
  <c r="R87"/>
  <c r="P87"/>
  <c r="BI85"/>
  <c r="BH85"/>
  <c r="BG85"/>
  <c r="BF85"/>
  <c r="T85"/>
  <c r="R85"/>
  <c r="P85"/>
  <c r="F76"/>
  <c r="E74"/>
  <c r="F52"/>
  <c r="E50"/>
  <c r="J24"/>
  <c r="E24"/>
  <c r="J79"/>
  <c r="J23"/>
  <c r="J21"/>
  <c r="E21"/>
  <c r="J78"/>
  <c r="J20"/>
  <c r="J18"/>
  <c r="E18"/>
  <c r="F55"/>
  <c r="J17"/>
  <c r="J15"/>
  <c r="E15"/>
  <c r="F78"/>
  <c r="J14"/>
  <c r="J12"/>
  <c r="J76"/>
  <c r="E7"/>
  <c r="E72"/>
  <c i="4" r="J37"/>
  <c r="J36"/>
  <c i="1" r="AY57"/>
  <c i="4" r="J35"/>
  <c i="1" r="AX57"/>
  <c i="4"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19"/>
  <c r="BH119"/>
  <c r="BG119"/>
  <c r="BF119"/>
  <c r="T119"/>
  <c r="R119"/>
  <c r="P119"/>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55"/>
  <c r="J23"/>
  <c r="J21"/>
  <c r="E21"/>
  <c r="J80"/>
  <c r="J20"/>
  <c r="J18"/>
  <c r="E18"/>
  <c r="F81"/>
  <c r="J17"/>
  <c r="J15"/>
  <c r="E15"/>
  <c r="F54"/>
  <c r="J14"/>
  <c r="J12"/>
  <c r="J52"/>
  <c r="E7"/>
  <c r="E48"/>
  <c i="3" r="J37"/>
  <c r="J36"/>
  <c i="1" r="AY56"/>
  <c i="3" r="J35"/>
  <c i="1" r="AX56"/>
  <c i="3"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79"/>
  <c r="BH179"/>
  <c r="BG179"/>
  <c r="BF179"/>
  <c r="T179"/>
  <c r="R179"/>
  <c r="P179"/>
  <c r="BI177"/>
  <c r="BH177"/>
  <c r="BG177"/>
  <c r="BF177"/>
  <c r="T177"/>
  <c r="R177"/>
  <c r="P177"/>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55"/>
  <c r="J23"/>
  <c r="J21"/>
  <c r="E21"/>
  <c r="J85"/>
  <c r="J20"/>
  <c r="J18"/>
  <c r="E18"/>
  <c r="F86"/>
  <c r="J17"/>
  <c r="J15"/>
  <c r="E15"/>
  <c r="F85"/>
  <c r="J14"/>
  <c r="J12"/>
  <c r="J83"/>
  <c r="E7"/>
  <c r="E79"/>
  <c i="2" r="J37"/>
  <c r="J36"/>
  <c i="1" r="AY55"/>
  <c i="2" r="J35"/>
  <c i="1" r="AX55"/>
  <c i="2" r="BI413"/>
  <c r="BH413"/>
  <c r="BG413"/>
  <c r="BF413"/>
  <c r="T413"/>
  <c r="T412"/>
  <c r="R413"/>
  <c r="R412"/>
  <c r="P413"/>
  <c r="P412"/>
  <c r="BI407"/>
  <c r="BH407"/>
  <c r="BG407"/>
  <c r="BF407"/>
  <c r="T407"/>
  <c r="R407"/>
  <c r="P407"/>
  <c r="BI399"/>
  <c r="BH399"/>
  <c r="BG399"/>
  <c r="BF399"/>
  <c r="T399"/>
  <c r="R399"/>
  <c r="P399"/>
  <c r="BI394"/>
  <c r="BH394"/>
  <c r="BG394"/>
  <c r="BF394"/>
  <c r="T394"/>
  <c r="R394"/>
  <c r="P394"/>
  <c r="BI392"/>
  <c r="BH392"/>
  <c r="BG392"/>
  <c r="BF392"/>
  <c r="T392"/>
  <c r="R392"/>
  <c r="P392"/>
  <c r="BI389"/>
  <c r="BH389"/>
  <c r="BG389"/>
  <c r="BF389"/>
  <c r="T389"/>
  <c r="R389"/>
  <c r="P389"/>
  <c r="BI386"/>
  <c r="BH386"/>
  <c r="BG386"/>
  <c r="BF386"/>
  <c r="T386"/>
  <c r="R386"/>
  <c r="P386"/>
  <c r="BI384"/>
  <c r="BH384"/>
  <c r="BG384"/>
  <c r="BF384"/>
  <c r="T384"/>
  <c r="R384"/>
  <c r="P384"/>
  <c r="BI382"/>
  <c r="BH382"/>
  <c r="BG382"/>
  <c r="BF382"/>
  <c r="T382"/>
  <c r="R382"/>
  <c r="P382"/>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47"/>
  <c r="BH347"/>
  <c r="BG347"/>
  <c r="BF347"/>
  <c r="T347"/>
  <c r="R347"/>
  <c r="P347"/>
  <c r="BI345"/>
  <c r="BH345"/>
  <c r="BG345"/>
  <c r="BF345"/>
  <c r="T345"/>
  <c r="R345"/>
  <c r="P345"/>
  <c r="BI343"/>
  <c r="BH343"/>
  <c r="BG343"/>
  <c r="BF343"/>
  <c r="T343"/>
  <c r="R343"/>
  <c r="P343"/>
  <c r="BI341"/>
  <c r="BH341"/>
  <c r="BG341"/>
  <c r="BF341"/>
  <c r="T341"/>
  <c r="R341"/>
  <c r="P341"/>
  <c r="BI339"/>
  <c r="BH339"/>
  <c r="BG339"/>
  <c r="BF339"/>
  <c r="T339"/>
  <c r="R339"/>
  <c r="P339"/>
  <c r="BI337"/>
  <c r="BH337"/>
  <c r="BG337"/>
  <c r="BF337"/>
  <c r="T337"/>
  <c r="R337"/>
  <c r="P337"/>
  <c r="BI333"/>
  <c r="BH333"/>
  <c r="BG333"/>
  <c r="BF333"/>
  <c r="T333"/>
  <c r="R333"/>
  <c r="P333"/>
  <c r="BI330"/>
  <c r="BH330"/>
  <c r="BG330"/>
  <c r="BF330"/>
  <c r="T330"/>
  <c r="R330"/>
  <c r="P330"/>
  <c r="BI327"/>
  <c r="BH327"/>
  <c r="BG327"/>
  <c r="BF327"/>
  <c r="T327"/>
  <c r="R327"/>
  <c r="P327"/>
  <c r="BI324"/>
  <c r="BH324"/>
  <c r="BG324"/>
  <c r="BF324"/>
  <c r="T324"/>
  <c r="R324"/>
  <c r="P324"/>
  <c r="BI322"/>
  <c r="BH322"/>
  <c r="BG322"/>
  <c r="BF322"/>
  <c r="T322"/>
  <c r="R322"/>
  <c r="P322"/>
  <c r="BI317"/>
  <c r="BH317"/>
  <c r="BG317"/>
  <c r="BF317"/>
  <c r="T317"/>
  <c r="R317"/>
  <c r="P317"/>
  <c r="BI314"/>
  <c r="BH314"/>
  <c r="BG314"/>
  <c r="BF314"/>
  <c r="T314"/>
  <c r="R314"/>
  <c r="P314"/>
  <c r="BI311"/>
  <c r="BH311"/>
  <c r="BG311"/>
  <c r="BF311"/>
  <c r="T311"/>
  <c r="R311"/>
  <c r="P311"/>
  <c r="BI308"/>
  <c r="BH308"/>
  <c r="BG308"/>
  <c r="BF308"/>
  <c r="T308"/>
  <c r="R308"/>
  <c r="P308"/>
  <c r="BI305"/>
  <c r="BH305"/>
  <c r="BG305"/>
  <c r="BF305"/>
  <c r="T305"/>
  <c r="R305"/>
  <c r="P305"/>
  <c r="BI302"/>
  <c r="BH302"/>
  <c r="BG302"/>
  <c r="BF302"/>
  <c r="T302"/>
  <c r="R302"/>
  <c r="P302"/>
  <c r="BI298"/>
  <c r="BH298"/>
  <c r="BG298"/>
  <c r="BF298"/>
  <c r="T298"/>
  <c r="R298"/>
  <c r="P298"/>
  <c r="BI294"/>
  <c r="BH294"/>
  <c r="BG294"/>
  <c r="BF294"/>
  <c r="T294"/>
  <c r="R294"/>
  <c r="P294"/>
  <c r="BI290"/>
  <c r="BH290"/>
  <c r="BG290"/>
  <c r="BF290"/>
  <c r="T290"/>
  <c r="R290"/>
  <c r="P290"/>
  <c r="BI285"/>
  <c r="BH285"/>
  <c r="BG285"/>
  <c r="BF285"/>
  <c r="T285"/>
  <c r="R285"/>
  <c r="P285"/>
  <c r="BI283"/>
  <c r="BH283"/>
  <c r="BG283"/>
  <c r="BF283"/>
  <c r="T283"/>
  <c r="R283"/>
  <c r="P283"/>
  <c r="BI279"/>
  <c r="BH279"/>
  <c r="BG279"/>
  <c r="BF279"/>
  <c r="T279"/>
  <c r="R279"/>
  <c r="P279"/>
  <c r="BI275"/>
  <c r="BH275"/>
  <c r="BG275"/>
  <c r="BF275"/>
  <c r="T275"/>
  <c r="R275"/>
  <c r="P275"/>
  <c r="BI272"/>
  <c r="BH272"/>
  <c r="BG272"/>
  <c r="BF272"/>
  <c r="T272"/>
  <c r="R272"/>
  <c r="P272"/>
  <c r="BI269"/>
  <c r="BH269"/>
  <c r="BG269"/>
  <c r="BF269"/>
  <c r="T269"/>
  <c r="R269"/>
  <c r="P269"/>
  <c r="BI266"/>
  <c r="BH266"/>
  <c r="BG266"/>
  <c r="BF266"/>
  <c r="T266"/>
  <c r="R266"/>
  <c r="P266"/>
  <c r="BI264"/>
  <c r="BH264"/>
  <c r="BG264"/>
  <c r="BF264"/>
  <c r="T264"/>
  <c r="R264"/>
  <c r="P264"/>
  <c r="BI261"/>
  <c r="BH261"/>
  <c r="BG261"/>
  <c r="BF261"/>
  <c r="T261"/>
  <c r="R261"/>
  <c r="P261"/>
  <c r="BI257"/>
  <c r="BH257"/>
  <c r="BG257"/>
  <c r="BF257"/>
  <c r="T257"/>
  <c r="R257"/>
  <c r="P257"/>
  <c r="BI255"/>
  <c r="BH255"/>
  <c r="BG255"/>
  <c r="BF255"/>
  <c r="T255"/>
  <c r="R255"/>
  <c r="P255"/>
  <c r="BI252"/>
  <c r="BH252"/>
  <c r="BG252"/>
  <c r="BF252"/>
  <c r="T252"/>
  <c r="R252"/>
  <c r="P252"/>
  <c r="BI248"/>
  <c r="BH248"/>
  <c r="BG248"/>
  <c r="BF248"/>
  <c r="T248"/>
  <c r="R248"/>
  <c r="P248"/>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8"/>
  <c r="BH228"/>
  <c r="BG228"/>
  <c r="BF228"/>
  <c r="T228"/>
  <c r="R228"/>
  <c r="P228"/>
  <c r="BI225"/>
  <c r="BH225"/>
  <c r="BG225"/>
  <c r="BF225"/>
  <c r="T225"/>
  <c r="R225"/>
  <c r="P225"/>
  <c r="BI221"/>
  <c r="BH221"/>
  <c r="BG221"/>
  <c r="BF221"/>
  <c r="T221"/>
  <c r="R221"/>
  <c r="P221"/>
  <c r="BI216"/>
  <c r="BH216"/>
  <c r="BG216"/>
  <c r="BF216"/>
  <c r="T216"/>
  <c r="R216"/>
  <c r="P216"/>
  <c r="BI214"/>
  <c r="BH214"/>
  <c r="BG214"/>
  <c r="BF214"/>
  <c r="T214"/>
  <c r="R214"/>
  <c r="P214"/>
  <c r="BI210"/>
  <c r="BH210"/>
  <c r="BG210"/>
  <c r="BF210"/>
  <c r="T210"/>
  <c r="R210"/>
  <c r="P210"/>
  <c r="BI207"/>
  <c r="BH207"/>
  <c r="BG207"/>
  <c r="BF207"/>
  <c r="T207"/>
  <c r="R207"/>
  <c r="P207"/>
  <c r="BI205"/>
  <c r="BH205"/>
  <c r="BG205"/>
  <c r="BF205"/>
  <c r="T205"/>
  <c r="R205"/>
  <c r="P205"/>
  <c r="BI202"/>
  <c r="BH202"/>
  <c r="BG202"/>
  <c r="BF202"/>
  <c r="T202"/>
  <c r="R202"/>
  <c r="P202"/>
  <c r="BI200"/>
  <c r="BH200"/>
  <c r="BG200"/>
  <c r="BF200"/>
  <c r="T200"/>
  <c r="R200"/>
  <c r="P200"/>
  <c r="BI198"/>
  <c r="BH198"/>
  <c r="BG198"/>
  <c r="BF198"/>
  <c r="T198"/>
  <c r="R198"/>
  <c r="P198"/>
  <c r="BI195"/>
  <c r="BH195"/>
  <c r="BG195"/>
  <c r="BF195"/>
  <c r="T195"/>
  <c r="R195"/>
  <c r="P195"/>
  <c r="BI193"/>
  <c r="BH193"/>
  <c r="BG193"/>
  <c r="BF193"/>
  <c r="T193"/>
  <c r="R193"/>
  <c r="P193"/>
  <c r="BI191"/>
  <c r="BH191"/>
  <c r="BG191"/>
  <c r="BF191"/>
  <c r="T191"/>
  <c r="R191"/>
  <c r="P191"/>
  <c r="BI188"/>
  <c r="BH188"/>
  <c r="BG188"/>
  <c r="BF188"/>
  <c r="T188"/>
  <c r="R188"/>
  <c r="P188"/>
  <c r="BI186"/>
  <c r="BH186"/>
  <c r="BG186"/>
  <c r="BF186"/>
  <c r="T186"/>
  <c r="R186"/>
  <c r="P186"/>
  <c r="BI181"/>
  <c r="BH181"/>
  <c r="BG181"/>
  <c r="BF181"/>
  <c r="T181"/>
  <c r="R181"/>
  <c r="P181"/>
  <c r="BI178"/>
  <c r="BH178"/>
  <c r="BG178"/>
  <c r="BF178"/>
  <c r="T178"/>
  <c r="R178"/>
  <c r="P178"/>
  <c r="BI173"/>
  <c r="BH173"/>
  <c r="BG173"/>
  <c r="BF173"/>
  <c r="T173"/>
  <c r="R173"/>
  <c r="P173"/>
  <c r="BI170"/>
  <c r="BH170"/>
  <c r="BG170"/>
  <c r="BF170"/>
  <c r="T170"/>
  <c r="R170"/>
  <c r="P170"/>
  <c r="BI165"/>
  <c r="BH165"/>
  <c r="BG165"/>
  <c r="BF165"/>
  <c r="T165"/>
  <c r="R165"/>
  <c r="P165"/>
  <c r="BI162"/>
  <c r="BH162"/>
  <c r="BG162"/>
  <c r="BF162"/>
  <c r="T162"/>
  <c r="R162"/>
  <c r="P162"/>
  <c r="BI156"/>
  <c r="BH156"/>
  <c r="BG156"/>
  <c r="BF156"/>
  <c r="T156"/>
  <c r="R156"/>
  <c r="P156"/>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4"/>
  <c r="BH134"/>
  <c r="BG134"/>
  <c r="BF134"/>
  <c r="T134"/>
  <c r="R134"/>
  <c r="P134"/>
  <c r="BI121"/>
  <c r="BH121"/>
  <c r="BG121"/>
  <c r="BF121"/>
  <c r="T121"/>
  <c r="R121"/>
  <c r="P121"/>
  <c r="BI119"/>
  <c r="BH119"/>
  <c r="BG119"/>
  <c r="BF119"/>
  <c r="T119"/>
  <c r="R119"/>
  <c r="P119"/>
  <c r="BI116"/>
  <c r="BH116"/>
  <c r="BG116"/>
  <c r="BF116"/>
  <c r="T116"/>
  <c r="R116"/>
  <c r="P116"/>
  <c r="BI109"/>
  <c r="BH109"/>
  <c r="BG109"/>
  <c r="BF109"/>
  <c r="T109"/>
  <c r="R109"/>
  <c r="P109"/>
  <c r="BI106"/>
  <c r="BH106"/>
  <c r="BG106"/>
  <c r="BF106"/>
  <c r="T106"/>
  <c r="R106"/>
  <c r="P106"/>
  <c r="BI104"/>
  <c r="BH104"/>
  <c r="BG104"/>
  <c r="BF104"/>
  <c r="T104"/>
  <c r="R104"/>
  <c r="P104"/>
  <c r="BI101"/>
  <c r="BH101"/>
  <c r="BG101"/>
  <c r="BF101"/>
  <c r="T101"/>
  <c r="R101"/>
  <c r="P101"/>
  <c r="BI98"/>
  <c r="BH98"/>
  <c r="BG98"/>
  <c r="BF98"/>
  <c r="T98"/>
  <c r="R98"/>
  <c r="P98"/>
  <c r="BI96"/>
  <c r="BH96"/>
  <c r="BG96"/>
  <c r="BF96"/>
  <c r="T96"/>
  <c r="R96"/>
  <c r="P96"/>
  <c r="F87"/>
  <c r="E85"/>
  <c r="F52"/>
  <c r="E50"/>
  <c r="J24"/>
  <c r="E24"/>
  <c r="J55"/>
  <c r="J23"/>
  <c r="J21"/>
  <c r="E21"/>
  <c r="J89"/>
  <c r="J20"/>
  <c r="J18"/>
  <c r="E18"/>
  <c r="F55"/>
  <c r="J17"/>
  <c r="J15"/>
  <c r="E15"/>
  <c r="F54"/>
  <c r="J14"/>
  <c r="J12"/>
  <c r="J87"/>
  <c r="E7"/>
  <c r="E83"/>
  <c i="1" r="L50"/>
  <c r="AM50"/>
  <c r="AM49"/>
  <c r="L49"/>
  <c r="AM47"/>
  <c r="L47"/>
  <c r="L45"/>
  <c r="L44"/>
  <c i="2" r="J394"/>
  <c r="J373"/>
  <c r="J311"/>
  <c r="J231"/>
  <c r="BK399"/>
  <c r="BK279"/>
  <c r="BK365"/>
  <c r="BK245"/>
  <c r="J216"/>
  <c r="J101"/>
  <c r="J283"/>
  <c r="J225"/>
  <c r="BK149"/>
  <c r="BK101"/>
  <c i="3" r="J132"/>
  <c r="BK148"/>
  <c r="BK191"/>
  <c r="BK130"/>
  <c r="BK100"/>
  <c i="4" r="J114"/>
  <c r="BK172"/>
  <c r="J136"/>
  <c r="BK176"/>
  <c r="J108"/>
  <c r="J152"/>
  <c r="J110"/>
  <c i="5" r="J91"/>
  <c i="6" r="BK94"/>
  <c r="J90"/>
  <c i="2" r="BK324"/>
  <c r="BK373"/>
  <c r="BK298"/>
  <c r="J200"/>
  <c r="BK143"/>
  <c r="BK327"/>
  <c r="J241"/>
  <c r="J170"/>
  <c r="J143"/>
  <c i="3" r="J164"/>
  <c r="BK158"/>
  <c r="J110"/>
  <c r="J151"/>
  <c r="J120"/>
  <c i="4" r="BK123"/>
  <c r="BK86"/>
  <c r="BK102"/>
  <c r="J172"/>
  <c r="J102"/>
  <c r="J148"/>
  <c i="5" r="J93"/>
  <c r="BK85"/>
  <c i="6" r="J104"/>
  <c i="7" r="BK85"/>
  <c i="2" r="J371"/>
  <c r="BK283"/>
  <c r="J235"/>
  <c r="BK371"/>
  <c r="J298"/>
  <c r="J363"/>
  <c r="J243"/>
  <c r="BK165"/>
  <c r="J140"/>
  <c r="BK257"/>
  <c r="J188"/>
  <c r="J152"/>
  <c r="J98"/>
  <c i="3" r="J185"/>
  <c r="J187"/>
  <c r="BK108"/>
  <c r="J134"/>
  <c r="J138"/>
  <c r="BK92"/>
  <c i="4" r="BK125"/>
  <c r="BK148"/>
  <c r="BK186"/>
  <c r="J117"/>
  <c r="J186"/>
  <c r="BK112"/>
  <c i="5" r="BK87"/>
  <c i="6" r="J110"/>
  <c r="BK86"/>
  <c i="2" r="BK382"/>
  <c r="J355"/>
  <c r="BK261"/>
  <c r="BK413"/>
  <c r="BK377"/>
  <c r="J275"/>
  <c r="J357"/>
  <c r="BK285"/>
  <c r="BK202"/>
  <c r="J134"/>
  <c r="J322"/>
  <c r="BK235"/>
  <c r="BK191"/>
  <c r="J104"/>
  <c i="3" r="BK170"/>
  <c r="J130"/>
  <c r="BK126"/>
  <c r="BK161"/>
  <c r="J161"/>
  <c r="BK96"/>
  <c i="4" r="J119"/>
  <c r="BK174"/>
  <c r="BK142"/>
  <c r="BK182"/>
  <c r="J142"/>
  <c r="J184"/>
  <c r="J98"/>
  <c i="6" r="J100"/>
  <c r="BK92"/>
  <c r="BK108"/>
  <c i="2" r="BK389"/>
  <c r="J317"/>
  <c r="J279"/>
  <c r="J214"/>
  <c r="BK343"/>
  <c r="J305"/>
  <c r="BK355"/>
  <c r="J237"/>
  <c r="J173"/>
  <c r="BK305"/>
  <c r="J207"/>
  <c r="J165"/>
  <c r="J96"/>
  <c i="3" r="BK142"/>
  <c r="J183"/>
  <c r="J106"/>
  <c r="BK144"/>
  <c r="J96"/>
  <c i="4" r="BK170"/>
  <c r="BK108"/>
  <c r="BK152"/>
  <c r="BK98"/>
  <c r="BK119"/>
  <c r="J164"/>
  <c r="BK129"/>
  <c i="5" r="BK89"/>
  <c i="6" r="BK102"/>
  <c r="BK90"/>
  <c i="2" r="J339"/>
  <c r="J245"/>
  <c r="BK347"/>
  <c r="BK231"/>
  <c r="BK188"/>
  <c r="J116"/>
  <c r="BK302"/>
  <c r="BK228"/>
  <c r="J156"/>
  <c r="BK134"/>
  <c i="3" r="J146"/>
  <c r="BK146"/>
  <c r="J104"/>
  <c r="J167"/>
  <c r="J158"/>
  <c i="4" r="J194"/>
  <c r="J104"/>
  <c r="BK162"/>
  <c r="J178"/>
  <c r="BK154"/>
  <c r="BK188"/>
  <c r="J125"/>
  <c i="5" r="J98"/>
  <c i="6" r="BK98"/>
  <c r="J84"/>
  <c i="2" r="J384"/>
  <c r="J361"/>
  <c r="BK264"/>
  <c r="BK225"/>
  <c r="BK379"/>
  <c r="J314"/>
  <c r="BK195"/>
  <c r="J330"/>
  <c r="J233"/>
  <c r="J181"/>
  <c r="BK106"/>
  <c r="BK233"/>
  <c r="BK198"/>
  <c r="BK173"/>
  <c r="BK98"/>
  <c i="3" r="BK151"/>
  <c r="BK98"/>
  <c r="BK116"/>
  <c r="J179"/>
  <c r="J155"/>
  <c i="4" r="J188"/>
  <c r="BK110"/>
  <c r="J180"/>
  <c r="BK114"/>
  <c r="J150"/>
  <c r="J86"/>
  <c r="J160"/>
  <c r="J90"/>
  <c i="5" r="J87"/>
  <c i="6" r="J96"/>
  <c i="2" r="J399"/>
  <c r="BK375"/>
  <c r="BK294"/>
  <c r="BK252"/>
  <c r="BK394"/>
  <c r="J327"/>
  <c r="J266"/>
  <c r="J333"/>
  <c r="BK221"/>
  <c r="BK170"/>
  <c r="BK104"/>
  <c r="J261"/>
  <c r="J202"/>
  <c r="BK116"/>
  <c i="3" r="BK179"/>
  <c r="J100"/>
  <c r="BK140"/>
  <c r="BK185"/>
  <c r="BK110"/>
  <c r="BK104"/>
  <c i="4" r="BK156"/>
  <c r="BK100"/>
  <c r="BK104"/>
  <c r="J156"/>
  <c r="J129"/>
  <c r="J170"/>
  <c r="BK117"/>
  <c i="5" r="J85"/>
  <c i="6" r="J106"/>
  <c r="BK82"/>
  <c i="2" r="J379"/>
  <c r="J337"/>
  <c r="BK290"/>
  <c r="BK241"/>
  <c r="J375"/>
  <c r="BK317"/>
  <c r="BK386"/>
  <c r="BK314"/>
  <c r="BK186"/>
  <c r="BK308"/>
  <c r="BK237"/>
  <c r="BK181"/>
  <c r="J106"/>
  <c i="3" r="BK155"/>
  <c r="J92"/>
  <c r="BK114"/>
  <c r="BK189"/>
  <c r="J112"/>
  <c r="BK132"/>
  <c i="4" r="BK90"/>
  <c r="BK140"/>
  <c r="BK184"/>
  <c r="BK144"/>
  <c r="BK194"/>
  <c r="BK136"/>
  <c i="5" r="BK96"/>
  <c i="6" r="BK106"/>
  <c r="BK100"/>
  <c i="2" r="J365"/>
  <c r="J308"/>
  <c r="BK361"/>
  <c r="BK239"/>
  <c r="J149"/>
  <c r="J345"/>
  <c r="J264"/>
  <c r="BK210"/>
  <c r="BK140"/>
  <c i="3" r="BK187"/>
  <c r="J170"/>
  <c r="J140"/>
  <c r="J126"/>
  <c i="4" r="BK164"/>
  <c r="BK96"/>
  <c r="J146"/>
  <c r="BK160"/>
  <c r="BK196"/>
  <c r="J166"/>
  <c r="J88"/>
  <c i="6" r="J92"/>
  <c r="J94"/>
  <c i="2" r="J407"/>
  <c r="J324"/>
  <c r="J257"/>
  <c r="BK407"/>
  <c r="BK333"/>
  <c r="BK248"/>
  <c r="J341"/>
  <c r="J272"/>
  <c r="J191"/>
  <c r="BK152"/>
  <c r="BK266"/>
  <c r="J205"/>
  <c r="J178"/>
  <c r="BK121"/>
  <c i="3" r="J191"/>
  <c r="BK118"/>
  <c r="BK138"/>
  <c r="J177"/>
  <c r="J108"/>
  <c r="J114"/>
  <c i="4" r="J106"/>
  <c r="BK166"/>
  <c r="BK134"/>
  <c r="J174"/>
  <c r="BK106"/>
  <c r="BK146"/>
  <c i="5" r="BK98"/>
  <c i="6" r="J102"/>
  <c r="BK96"/>
  <c i="7" r="J88"/>
  <c i="2" r="J369"/>
  <c r="J285"/>
  <c r="BK207"/>
  <c r="J359"/>
  <c r="BK311"/>
  <c r="BK369"/>
  <c r="J294"/>
  <c r="BK193"/>
  <c r="J162"/>
  <c r="J343"/>
  <c r="BK243"/>
  <c r="BK146"/>
  <c r="J109"/>
  <c i="3" r="J153"/>
  <c r="BK153"/>
  <c r="BK112"/>
  <c r="J148"/>
  <c r="J144"/>
  <c i="4" r="BK190"/>
  <c r="J92"/>
  <c r="J158"/>
  <c r="J96"/>
  <c r="J112"/>
  <c r="J134"/>
  <c i="5" r="BK93"/>
  <c i="6" r="BK104"/>
  <c r="BK88"/>
  <c i="7" r="BK88"/>
  <c i="2" r="J413"/>
  <c r="BK363"/>
  <c r="J302"/>
  <c r="BK255"/>
  <c r="BK200"/>
  <c r="BK330"/>
  <c r="BK205"/>
  <c r="BK339"/>
  <c r="J228"/>
  <c r="J198"/>
  <c r="BK341"/>
  <c r="J252"/>
  <c r="J193"/>
  <c r="BK119"/>
  <c i="3" r="BK173"/>
  <c r="J102"/>
  <c r="J136"/>
  <c r="BK183"/>
  <c r="J142"/>
  <c r="BK106"/>
  <c i="4" r="J127"/>
  <c r="J190"/>
  <c r="BK127"/>
  <c r="BK158"/>
  <c r="J176"/>
  <c i="5" r="BK91"/>
  <c r="J96"/>
  <c i="6" r="J108"/>
  <c i="2" r="J389"/>
  <c r="J392"/>
  <c r="BK337"/>
  <c r="BK216"/>
  <c r="BK178"/>
  <c r="BK96"/>
  <c r="J255"/>
  <c r="J195"/>
  <c r="BK109"/>
  <c i="3" r="BK177"/>
  <c r="BK120"/>
  <c r="J124"/>
  <c r="J173"/>
  <c r="J118"/>
  <c r="BK102"/>
  <c i="4" r="J144"/>
  <c r="BK178"/>
  <c r="J192"/>
  <c r="J140"/>
  <c r="J182"/>
  <c r="J100"/>
  <c i="5" r="J89"/>
  <c i="6" r="BK84"/>
  <c r="BK110"/>
  <c i="2" r="J377"/>
  <c r="BK357"/>
  <c r="J248"/>
  <c r="J386"/>
  <c r="J347"/>
  <c r="BK272"/>
  <c r="BK384"/>
  <c r="J290"/>
  <c r="J210"/>
  <c r="BK156"/>
  <c i="1" r="AS54"/>
  <c i="2" r="J119"/>
  <c i="3" r="BK134"/>
  <c r="BK164"/>
  <c r="J189"/>
  <c r="J116"/>
  <c r="BK124"/>
  <c i="4" r="J154"/>
  <c r="BK88"/>
  <c r="BK138"/>
  <c r="BK180"/>
  <c r="J138"/>
  <c r="J196"/>
  <c r="BK131"/>
  <c i="5" r="BK100"/>
  <c i="6" r="J88"/>
  <c r="J82"/>
  <c i="2" r="BK392"/>
  <c r="BK359"/>
  <c r="BK275"/>
  <c r="J239"/>
  <c r="J382"/>
  <c r="BK322"/>
  <c r="BK214"/>
  <c r="BK345"/>
  <c r="BK269"/>
  <c r="J186"/>
  <c r="J146"/>
  <c r="J269"/>
  <c r="J221"/>
  <c r="BK162"/>
  <c r="J121"/>
  <c i="3" r="BK136"/>
  <c r="BK167"/>
  <c r="J98"/>
  <c r="J122"/>
  <c r="BK122"/>
  <c i="4" r="J131"/>
  <c r="BK192"/>
  <c r="J123"/>
  <c r="J162"/>
  <c r="BK92"/>
  <c r="BK150"/>
  <c i="5" r="J100"/>
  <c i="6" r="J86"/>
  <c r="J98"/>
  <c i="7" r="J85"/>
  <c i="2" l="1" r="R95"/>
  <c r="T139"/>
  <c r="T161"/>
  <c r="T185"/>
  <c r="T213"/>
  <c r="BK224"/>
  <c r="J224"/>
  <c r="J67"/>
  <c r="BK251"/>
  <c r="J251"/>
  <c r="J68"/>
  <c r="T260"/>
  <c r="P307"/>
  <c r="T336"/>
  <c r="T381"/>
  <c i="3" r="P95"/>
  <c r="P94"/>
  <c r="R129"/>
  <c r="T157"/>
  <c r="T176"/>
  <c r="T182"/>
  <c r="T181"/>
  <c i="4" r="P85"/>
  <c r="R95"/>
  <c r="T122"/>
  <c r="P133"/>
  <c r="P169"/>
  <c i="5" r="P84"/>
  <c r="BK95"/>
  <c r="J95"/>
  <c r="J62"/>
  <c i="6" r="T81"/>
  <c r="T80"/>
  <c i="2" r="P95"/>
  <c r="BK139"/>
  <c r="J139"/>
  <c r="J62"/>
  <c r="BK161"/>
  <c r="J161"/>
  <c r="J63"/>
  <c r="R185"/>
  <c r="R213"/>
  <c r="P224"/>
  <c r="R251"/>
  <c r="P260"/>
  <c r="R307"/>
  <c r="R336"/>
  <c r="P381"/>
  <c i="3" r="T95"/>
  <c r="T94"/>
  <c r="T129"/>
  <c r="T128"/>
  <c r="R157"/>
  <c r="R176"/>
  <c r="R182"/>
  <c r="R181"/>
  <c i="4" r="BK85"/>
  <c r="J85"/>
  <c r="J60"/>
  <c r="BK95"/>
  <c r="J95"/>
  <c r="J61"/>
  <c r="BK122"/>
  <c r="J122"/>
  <c r="J62"/>
  <c r="T133"/>
  <c r="T169"/>
  <c i="5" r="BK84"/>
  <c r="J84"/>
  <c r="J61"/>
  <c r="R95"/>
  <c i="6" r="R81"/>
  <c r="R80"/>
  <c i="2" r="T95"/>
  <c r="T94"/>
  <c r="R139"/>
  <c r="R161"/>
  <c r="P185"/>
  <c r="P213"/>
  <c r="T224"/>
  <c r="T251"/>
  <c r="R260"/>
  <c r="T307"/>
  <c r="BK336"/>
  <c r="J336"/>
  <c r="J71"/>
  <c r="R381"/>
  <c i="3" r="BK95"/>
  <c r="J95"/>
  <c r="J63"/>
  <c r="BK129"/>
  <c r="J129"/>
  <c r="J65"/>
  <c r="BK157"/>
  <c r="J157"/>
  <c r="J66"/>
  <c r="BK176"/>
  <c r="J176"/>
  <c r="J67"/>
  <c r="BK182"/>
  <c r="J182"/>
  <c r="J69"/>
  <c i="4" r="R85"/>
  <c r="T95"/>
  <c r="R122"/>
  <c r="BK133"/>
  <c r="J133"/>
  <c r="J63"/>
  <c r="BK169"/>
  <c r="J169"/>
  <c r="J64"/>
  <c i="5" r="R84"/>
  <c r="R83"/>
  <c r="R82"/>
  <c r="P95"/>
  <c i="6" r="P81"/>
  <c r="P80"/>
  <c i="1" r="AU59"/>
  <c i="2" r="BK95"/>
  <c r="J95"/>
  <c r="J61"/>
  <c r="P139"/>
  <c r="P161"/>
  <c r="BK185"/>
  <c r="J185"/>
  <c r="J65"/>
  <c r="BK213"/>
  <c r="J213"/>
  <c r="J66"/>
  <c r="R224"/>
  <c r="P251"/>
  <c r="BK260"/>
  <c r="J260"/>
  <c r="J69"/>
  <c r="BK307"/>
  <c r="J307"/>
  <c r="J70"/>
  <c r="P336"/>
  <c r="BK381"/>
  <c r="J381"/>
  <c r="J72"/>
  <c i="3" r="R95"/>
  <c r="R94"/>
  <c r="P129"/>
  <c r="P157"/>
  <c r="P176"/>
  <c r="P182"/>
  <c r="P181"/>
  <c i="4" r="T85"/>
  <c r="T84"/>
  <c r="P95"/>
  <c r="P122"/>
  <c r="R133"/>
  <c r="R169"/>
  <c i="5" r="T84"/>
  <c r="T95"/>
  <c i="6" r="BK81"/>
  <c r="J81"/>
  <c r="J60"/>
  <c i="3" r="BK91"/>
  <c r="J91"/>
  <c r="J61"/>
  <c i="2" r="BK412"/>
  <c r="J412"/>
  <c r="J73"/>
  <c i="7" r="BK84"/>
  <c r="J84"/>
  <c r="J61"/>
  <c r="BK87"/>
  <c r="J87"/>
  <c r="J62"/>
  <c r="F78"/>
  <c r="J79"/>
  <c r="J76"/>
  <c r="BE85"/>
  <c r="E48"/>
  <c r="F55"/>
  <c r="J78"/>
  <c r="BE88"/>
  <c i="6" r="E48"/>
  <c r="F55"/>
  <c r="BE98"/>
  <c r="BE102"/>
  <c r="BE104"/>
  <c r="F54"/>
  <c r="BE82"/>
  <c r="BE106"/>
  <c r="BE110"/>
  <c r="J54"/>
  <c r="J74"/>
  <c r="J77"/>
  <c r="BE84"/>
  <c r="BE88"/>
  <c r="BE90"/>
  <c r="BE100"/>
  <c r="BE108"/>
  <c r="BE86"/>
  <c r="BE92"/>
  <c r="BE94"/>
  <c r="BE96"/>
  <c i="5" r="J54"/>
  <c r="F79"/>
  <c r="BE91"/>
  <c r="E48"/>
  <c r="J52"/>
  <c r="BE87"/>
  <c r="F54"/>
  <c r="J55"/>
  <c r="BE85"/>
  <c r="BE89"/>
  <c r="BE96"/>
  <c r="BE93"/>
  <c r="BE98"/>
  <c r="BE100"/>
  <c i="4" r="F55"/>
  <c r="J78"/>
  <c r="J81"/>
  <c r="BE92"/>
  <c r="BE102"/>
  <c r="BE106"/>
  <c r="BE119"/>
  <c r="BE152"/>
  <c r="BE154"/>
  <c r="BE156"/>
  <c r="BE164"/>
  <c r="BE166"/>
  <c r="BE170"/>
  <c r="BE172"/>
  <c r="BE176"/>
  <c r="BE178"/>
  <c r="BE192"/>
  <c r="BE196"/>
  <c r="J54"/>
  <c r="E74"/>
  <c r="F80"/>
  <c r="BE96"/>
  <c r="BE100"/>
  <c r="BE123"/>
  <c r="BE134"/>
  <c r="BE138"/>
  <c r="BE146"/>
  <c r="BE148"/>
  <c r="BE150"/>
  <c r="BE188"/>
  <c r="BE190"/>
  <c i="3" r="BK128"/>
  <c r="BK181"/>
  <c r="J181"/>
  <c r="J68"/>
  <c i="4" r="BE86"/>
  <c r="BE88"/>
  <c r="BE90"/>
  <c r="BE98"/>
  <c r="BE108"/>
  <c r="BE110"/>
  <c r="BE114"/>
  <c r="BE125"/>
  <c r="BE129"/>
  <c r="BE144"/>
  <c r="BE158"/>
  <c r="BE162"/>
  <c r="BE180"/>
  <c r="BE184"/>
  <c r="BE186"/>
  <c r="BE194"/>
  <c r="BE104"/>
  <c r="BE112"/>
  <c r="BE117"/>
  <c r="BE127"/>
  <c r="BE131"/>
  <c r="BE136"/>
  <c r="BE140"/>
  <c r="BE142"/>
  <c r="BE160"/>
  <c r="BE174"/>
  <c r="BE182"/>
  <c i="3" r="F55"/>
  <c r="BE108"/>
  <c r="BE112"/>
  <c r="BE116"/>
  <c r="BE126"/>
  <c r="BE140"/>
  <c r="BE144"/>
  <c r="BE148"/>
  <c r="BE153"/>
  <c r="J52"/>
  <c r="J54"/>
  <c r="J86"/>
  <c r="BE96"/>
  <c r="BE98"/>
  <c r="BE104"/>
  <c r="BE114"/>
  <c r="BE124"/>
  <c r="BE134"/>
  <c r="BE136"/>
  <c r="BE146"/>
  <c r="BE155"/>
  <c r="BE158"/>
  <c r="BE170"/>
  <c r="BE173"/>
  <c r="BE187"/>
  <c r="BE191"/>
  <c r="F54"/>
  <c r="BE92"/>
  <c r="BE100"/>
  <c r="BE118"/>
  <c r="BE120"/>
  <c r="BE122"/>
  <c r="BE130"/>
  <c r="BE132"/>
  <c r="BE142"/>
  <c r="BE151"/>
  <c r="BE164"/>
  <c r="BE177"/>
  <c r="BE179"/>
  <c r="BE185"/>
  <c r="E48"/>
  <c r="BE102"/>
  <c r="BE106"/>
  <c r="BE110"/>
  <c r="BE138"/>
  <c r="BE161"/>
  <c r="BE167"/>
  <c r="BE183"/>
  <c r="BE189"/>
  <c i="2" r="J52"/>
  <c r="J90"/>
  <c r="BE96"/>
  <c r="BE104"/>
  <c r="E48"/>
  <c r="J54"/>
  <c r="F89"/>
  <c r="BE101"/>
  <c r="BE116"/>
  <c r="BE119"/>
  <c r="BE140"/>
  <c r="BE146"/>
  <c r="F90"/>
  <c r="BE98"/>
  <c r="BE106"/>
  <c r="BE121"/>
  <c r="BE143"/>
  <c r="BE152"/>
  <c r="BE165"/>
  <c r="BE170"/>
  <c r="BE188"/>
  <c r="BE214"/>
  <c r="BE216"/>
  <c r="BE245"/>
  <c r="BE248"/>
  <c r="BE269"/>
  <c r="BE272"/>
  <c r="BE285"/>
  <c r="BE290"/>
  <c r="BE294"/>
  <c r="BE314"/>
  <c r="BE333"/>
  <c r="BE347"/>
  <c r="BE392"/>
  <c r="BE109"/>
  <c r="BE134"/>
  <c r="BE149"/>
  <c r="BE156"/>
  <c r="BE162"/>
  <c r="BE173"/>
  <c r="BE178"/>
  <c r="BE181"/>
  <c r="BE186"/>
  <c r="BE191"/>
  <c r="BE193"/>
  <c r="BE195"/>
  <c r="BE205"/>
  <c r="BE207"/>
  <c r="BE225"/>
  <c r="BE235"/>
  <c r="BE252"/>
  <c r="BE257"/>
  <c r="BE264"/>
  <c r="BE275"/>
  <c r="BE279"/>
  <c r="BE302"/>
  <c r="BE308"/>
  <c r="BE324"/>
  <c r="BE359"/>
  <c r="BE363"/>
  <c r="BE377"/>
  <c r="BE382"/>
  <c r="BE198"/>
  <c r="BE200"/>
  <c r="BE210"/>
  <c r="BE221"/>
  <c r="BE231"/>
  <c r="BE233"/>
  <c r="BE239"/>
  <c r="BE241"/>
  <c r="BE255"/>
  <c r="BE261"/>
  <c r="BE283"/>
  <c r="BE357"/>
  <c r="BE369"/>
  <c r="BE373"/>
  <c r="BE375"/>
  <c r="BE379"/>
  <c r="BE384"/>
  <c r="BE389"/>
  <c r="BE399"/>
  <c r="BE407"/>
  <c r="BE202"/>
  <c r="BE228"/>
  <c r="BE237"/>
  <c r="BE243"/>
  <c r="BE266"/>
  <c r="BE298"/>
  <c r="BE305"/>
  <c r="BE311"/>
  <c r="BE317"/>
  <c r="BE322"/>
  <c r="BE327"/>
  <c r="BE330"/>
  <c r="BE337"/>
  <c r="BE339"/>
  <c r="BE341"/>
  <c r="BE343"/>
  <c r="BE345"/>
  <c r="BE355"/>
  <c r="BE361"/>
  <c r="BE365"/>
  <c r="BE371"/>
  <c r="BE386"/>
  <c r="BE394"/>
  <c r="BE413"/>
  <c i="4" r="J34"/>
  <c i="1" r="AW57"/>
  <c i="5" r="J34"/>
  <c i="1" r="AW58"/>
  <c i="6" r="F37"/>
  <c i="1" r="BD59"/>
  <c i="3" r="F35"/>
  <c i="1" r="BB56"/>
  <c i="3" r="F34"/>
  <c i="1" r="BA56"/>
  <c i="6" r="F34"/>
  <c i="1" r="BA59"/>
  <c i="7" r="F34"/>
  <c i="1" r="BA60"/>
  <c i="4" r="F34"/>
  <c i="1" r="BA57"/>
  <c i="6" r="F35"/>
  <c i="1" r="BB59"/>
  <c i="3" r="F37"/>
  <c i="1" r="BD56"/>
  <c i="7" r="J34"/>
  <c i="1" r="AW60"/>
  <c i="3" r="F36"/>
  <c i="1" r="BC56"/>
  <c i="5" r="F35"/>
  <c i="1" r="BB58"/>
  <c i="6" r="F36"/>
  <c i="1" r="BC59"/>
  <c i="2" r="F37"/>
  <c i="1" r="BD55"/>
  <c i="5" r="F34"/>
  <c i="1" r="BA58"/>
  <c i="7" r="F35"/>
  <c i="1" r="BB60"/>
  <c i="7" r="F37"/>
  <c i="1" r="BD60"/>
  <c i="3" r="J34"/>
  <c i="1" r="AW56"/>
  <c i="4" r="F36"/>
  <c i="1" r="BC57"/>
  <c i="2" r="F36"/>
  <c i="1" r="BC55"/>
  <c i="4" r="F35"/>
  <c i="1" r="BB57"/>
  <c i="5" r="F36"/>
  <c i="1" r="BC58"/>
  <c i="2" r="J34"/>
  <c i="1" r="AW55"/>
  <c i="5" r="F37"/>
  <c i="1" r="BD58"/>
  <c i="6" r="J34"/>
  <c i="1" r="AW59"/>
  <c i="7" r="F36"/>
  <c i="1" r="BC60"/>
  <c i="2" r="F34"/>
  <c i="1" r="BA55"/>
  <c i="4" r="F37"/>
  <c i="1" r="BD57"/>
  <c i="2" r="F35"/>
  <c i="1" r="BB55"/>
  <c i="3" l="1" r="T89"/>
  <c i="2" r="P94"/>
  <c r="P184"/>
  <c r="P93"/>
  <c i="1" r="AU55"/>
  <c i="2" r="R184"/>
  <c i="4" r="P84"/>
  <c i="1" r="AU57"/>
  <c i="2" r="T184"/>
  <c i="5" r="T83"/>
  <c r="T82"/>
  <c i="3" r="P128"/>
  <c r="P89"/>
  <c i="1" r="AU56"/>
  <c i="4" r="R84"/>
  <c i="2" r="T93"/>
  <c i="5" r="P83"/>
  <c r="P82"/>
  <c i="1" r="AU58"/>
  <c i="3" r="R128"/>
  <c r="R89"/>
  <c i="2" r="R94"/>
  <c r="R93"/>
  <c i="3" r="BK90"/>
  <c r="J90"/>
  <c r="J60"/>
  <c i="4" r="BK84"/>
  <c r="J84"/>
  <c i="3" r="BK94"/>
  <c r="J94"/>
  <c r="J62"/>
  <c i="2" r="BK94"/>
  <c r="J94"/>
  <c r="J60"/>
  <c i="6" r="BK80"/>
  <c r="J80"/>
  <c i="2" r="BK184"/>
  <c r="J184"/>
  <c r="J64"/>
  <c i="5" r="BK83"/>
  <c r="J83"/>
  <c r="J60"/>
  <c i="7" r="BK83"/>
  <c r="BK82"/>
  <c r="J82"/>
  <c r="J59"/>
  <c i="3" r="J128"/>
  <c r="J64"/>
  <c i="6" r="F33"/>
  <c i="1" r="AZ59"/>
  <c i="5" r="F33"/>
  <c i="1" r="AZ58"/>
  <c i="7" r="J33"/>
  <c i="1" r="AV60"/>
  <c r="AT60"/>
  <c i="3" r="J33"/>
  <c i="1" r="AV56"/>
  <c r="AT56"/>
  <c r="BB54"/>
  <c r="W31"/>
  <c i="2" r="J33"/>
  <c i="1" r="AV55"/>
  <c r="AT55"/>
  <c i="3" r="F33"/>
  <c i="1" r="AZ56"/>
  <c i="5" r="J33"/>
  <c i="1" r="AV58"/>
  <c r="AT58"/>
  <c i="2" r="F33"/>
  <c i="1" r="AZ55"/>
  <c i="7" r="F33"/>
  <c i="1" r="AZ60"/>
  <c r="BD54"/>
  <c r="W33"/>
  <c i="4" r="J30"/>
  <c i="1" r="AG57"/>
  <c i="6" r="J30"/>
  <c i="1" r="AG59"/>
  <c i="6" r="J33"/>
  <c i="1" r="AV59"/>
  <c r="AT59"/>
  <c r="AN59"/>
  <c r="BA54"/>
  <c r="AW54"/>
  <c r="AK30"/>
  <c r="BC54"/>
  <c r="W32"/>
  <c i="4" r="F33"/>
  <c i="1" r="AZ57"/>
  <c i="4" r="J33"/>
  <c i="1" r="AV57"/>
  <c r="AT57"/>
  <c r="AN57"/>
  <c i="2" l="1" r="BK93"/>
  <c r="J93"/>
  <c i="5" r="BK82"/>
  <c r="J82"/>
  <c r="J59"/>
  <c i="7" r="J83"/>
  <c r="J60"/>
  <c i="3" r="BK89"/>
  <c r="J89"/>
  <c i="6" r="J59"/>
  <c i="4" r="J59"/>
  <c i="6" r="J39"/>
  <c i="4" r="J39"/>
  <c i="1" r="AZ54"/>
  <c r="W29"/>
  <c i="3" r="J30"/>
  <c i="1" r="AG56"/>
  <c r="W30"/>
  <c r="AX54"/>
  <c r="AU54"/>
  <c i="2" r="J30"/>
  <c i="1" r="AG55"/>
  <c r="AY54"/>
  <c i="7" r="J30"/>
  <c i="1" r="AG60"/>
  <c i="3" l="1" r="J39"/>
  <c i="7" r="J39"/>
  <c i="2" r="J39"/>
  <c i="3" r="J59"/>
  <c i="2" r="J59"/>
  <c i="1" r="AN55"/>
  <c r="AN60"/>
  <c r="AN56"/>
  <c r="AV54"/>
  <c r="AK29"/>
  <c i="5" r="J30"/>
  <c i="1" r="AG58"/>
  <c r="AG54"/>
  <c r="AK26"/>
  <c i="5" l="1" r="J39"/>
  <c i="1" r="AN58"/>
  <c r="AK35"/>
  <c r="AT54"/>
  <c r="AN54"/>
</calcChain>
</file>

<file path=xl/sharedStrings.xml><?xml version="1.0" encoding="utf-8"?>
<sst xmlns="http://schemas.openxmlformats.org/spreadsheetml/2006/main">
  <si>
    <t>Export Komplet</t>
  </si>
  <si>
    <t>VZ</t>
  </si>
  <si>
    <t>2.0</t>
  </si>
  <si>
    <t>ZAMOK</t>
  </si>
  <si>
    <t>False</t>
  </si>
  <si>
    <t>{b71b33b2-dfc8-4170-b788-166219e01da2}</t>
  </si>
  <si>
    <t>0,01</t>
  </si>
  <si>
    <t>21</t>
  </si>
  <si>
    <t>15</t>
  </si>
  <si>
    <t>REKAPITULACE STAVBY</t>
  </si>
  <si>
    <t xml:space="preserve">v ---  níže se nacházejí doplnkové a pomocné údaje k sestavám  --- v</t>
  </si>
  <si>
    <t>Návod na vyplnění</t>
  </si>
  <si>
    <t>0,001</t>
  </si>
  <si>
    <t>Kód:</t>
  </si>
  <si>
    <t>2020-09B-8-2-ver2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</si>
  <si>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</si>
  <si>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</si>
  <si>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Zahradní, Chomutov-m 8.2+8.3</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</si>
  <si>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</si>
  <si>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</si>
  <si>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</si>
  <si>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</si>
  <si>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</si>
  <si>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</si>
  <si>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</si>
  <si>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</si>
  <si>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</si>
  <si>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</si>
  <si>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</si>
  <si>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</si>
  <si>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</si>
  <si>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</si>
  <si>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</si>
  <si>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</si>
  <si>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</si>
  <si>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</si>
  <si>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</si>
  <si>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</si>
  <si>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</si>
  <si>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</si>
  <si>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</si>
  <si>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</si>
  <si>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</si>
  <si>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</si>
  <si>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</si>
  <si>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</si>
  <si>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</si>
  <si>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</si>
  <si>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</si>
  <si>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</si>
  <si>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</si>
  <si>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</si>
  <si>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</si>
  <si>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</si>
  <si>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</si>
  <si>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</si>
  <si>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</si>
  <si>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</si>
  <si>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</si>
  <si>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</si>
  <si>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</si>
  <si>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</si>
  <si>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</si>
  <si>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</si>
  <si>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</si>
  <si>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</si>
  <si>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</si>
  <si>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</si>
  <si>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</si>
  <si>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</si>
  <si>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</si>
  <si>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</si>
  <si>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</si>
  <si>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</si>
  <si>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</si>
  <si>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</si>
  <si>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</si>
  <si>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08.2-a</t>
  </si>
  <si>
    <t>stavební část</t>
  </si>
  <si>
    <t>STA</t>
  </si>
  <si>
    <t>1</t>
  </si>
  <si>
    <t>{956df248-5293-4a6e-a63a-61deeb9b166b}</t>
  </si>
  <si>
    <t>2</t>
  </si>
  <si>
    <t>SO 08.2-b1</t>
  </si>
  <si>
    <t>elektroinstalace</t>
  </si>
  <si>
    <t>{01c4be33-f7d8-4b60-9098-2599047a9bf6}</t>
  </si>
  <si>
    <t>SO 08.2-b2</t>
  </si>
  <si>
    <t>elektro materiál</t>
  </si>
  <si>
    <t>{c4ec2394-899e-4990-bb0f-823194207f49}</t>
  </si>
  <si>
    <t>SO 08.2-d</t>
  </si>
  <si>
    <t>AV technika stínící technika</t>
  </si>
  <si>
    <t>{df1f23b6-3252-41a3-bd4b-e97c8a0d743b}</t>
  </si>
  <si>
    <t>SO 08.2-e</t>
  </si>
  <si>
    <t>VZT</t>
  </si>
  <si>
    <t>{fbefcebd-803e-4842-8ad4-e0686c14e421}</t>
  </si>
  <si>
    <t>SO 08.2-VRN</t>
  </si>
  <si>
    <t>VRN</t>
  </si>
  <si>
    <t>{d69e0e1a-7732-4237-9c28-416d6832a640}</t>
  </si>
  <si>
    <t>KRYCÍ LIST SOUPISU PRACÍ</t>
  </si>
  <si>
    <t>Objekt:</t>
  </si>
  <si>
    <t>SO 08.2-a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</si>
  <si>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</si>
  <si>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</si>
  <si>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</si>
  <si>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</si>
  <si>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</si>
  <si>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</si>
  <si>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</si>
  <si>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</si>
  <si>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</si>
  <si>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</si>
  <si>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</si>
  <si>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</si>
  <si>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</si>
  <si>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</si>
  <si>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</si>
  <si>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</si>
  <si>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</si>
  <si>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</si>
  <si>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</si>
  <si>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</si>
  <si>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</si>
  <si>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</si>
  <si>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</si>
  <si>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</si>
  <si>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</si>
  <si>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</si>
  <si>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</si>
  <si>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</si>
  <si>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</si>
  <si>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</si>
  <si>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</si>
  <si>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</si>
  <si>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</si>
  <si>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</si>
  <si>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</si>
  <si>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</si>
  <si>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</si>
  <si>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</si>
  <si>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</si>
  <si>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</si>
  <si>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</si>
  <si>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</si>
  <si>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</si>
  <si>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</si>
  <si>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</si>
  <si>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</si>
  <si>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</si>
  <si>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</si>
  <si>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</si>
  <si>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</si>
  <si>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</si>
  <si>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</si>
  <si>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</si>
  <si>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</si>
  <si>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</si>
  <si>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</si>
  <si>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</si>
  <si>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</si>
  <si>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</si>
  <si>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612311131</t>
  </si>
  <si>
    <t>Potažení vnitřních ploch štukem tloušťky do 3 mm svislých konstrukcí stěn</t>
  </si>
  <si>
    <t>12</t>
  </si>
  <si>
    <t>VV</t>
  </si>
  <si>
    <t>omítky</t>
  </si>
  <si>
    <t>131,009</t>
  </si>
  <si>
    <t>obklad</t>
  </si>
  <si>
    <t>-2,4</t>
  </si>
  <si>
    <t>Součet</t>
  </si>
  <si>
    <t>7</t>
  </si>
  <si>
    <t>612325412</t>
  </si>
  <si>
    <t>Oprava vápenocementové omítky vnitřních ploch hladké, tloušťky do 20 mm stěn, v rozsahu opravované plochy přes 10 do 30%</t>
  </si>
  <si>
    <t>14</t>
  </si>
  <si>
    <t>612131121</t>
  </si>
  <si>
    <t>Podkladní a spojovací vrstva vnitřních omítaných ploch penetrace akrylát-silikonová nanášená ručně stěn</t>
  </si>
  <si>
    <t>16</t>
  </si>
  <si>
    <t>9</t>
  </si>
  <si>
    <t>612142001</t>
  </si>
  <si>
    <t>Potažení vnitřních ploch pletivem v ploše nebo pruzích, na plném podkladu sklovláknitým vtlačením do tmelu stěn</t>
  </si>
  <si>
    <t>18</t>
  </si>
  <si>
    <t>3,235*(7,314*2+5,895*2+0,325*2+0,405*2)</t>
  </si>
  <si>
    <t>-0,9*1,97</t>
  </si>
  <si>
    <t>-0,8*1,97</t>
  </si>
  <si>
    <t>-2,33*2,335*2</t>
  </si>
  <si>
    <t>Mezisoučet</t>
  </si>
  <si>
    <t>3,247*(3,247*2+6,618*2)</t>
  </si>
  <si>
    <t>-2,33*2,335</t>
  </si>
  <si>
    <t>-1,315*(1,35+0,165)</t>
  </si>
  <si>
    <t>612135095</t>
  </si>
  <si>
    <t>Vyrovnání nerovností podkladu vnitřních omítaných ploch Příplatek k ceně za každý další 1 mm tloušťky podkladní vrstvy přes 2 mm tmelem stěn</t>
  </si>
  <si>
    <t>20</t>
  </si>
  <si>
    <t>131,009*2 "Přepočtené koeficientem množství</t>
  </si>
  <si>
    <t>Ostatní konstrukce a práce, bourání</t>
  </si>
  <si>
    <t>11</t>
  </si>
  <si>
    <t>978011141</t>
  </si>
  <si>
    <t>Otlučení vápenných nebo vápenocementových omítek vnitřních ploch stropů, v rozsahu přes 10 do 30 %</t>
  </si>
  <si>
    <t>22</t>
  </si>
  <si>
    <t xml:space="preserve">Poznámka k souboru cen:_x000d_
Poznámka k souboru cen: 1. Položky lze použít i pro ocenění otlučení sádrových, hliněných apod. vnitřních omítek.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</si>
  <si>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</si>
  <si>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</si>
  <si>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</si>
  <si>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</si>
  <si>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</si>
  <si>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</si>
  <si>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</si>
  <si>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</si>
  <si>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</si>
  <si>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978013141</t>
  </si>
  <si>
    <t>Otlučení vápenných nebo vápenocementových omítek vnitřních ploch stěn s vyškrabáním spar, s očištěním zdiva, v rozsahu přes 10 do 30 %</t>
  </si>
  <si>
    <t>28</t>
  </si>
  <si>
    <t>978035117</t>
  </si>
  <si>
    <t>Odstranění tenkovrstvých omítek nebo štuku tloušťky do 2 mm obroušením, rozsahu přes 50 do 100%</t>
  </si>
  <si>
    <t>30</t>
  </si>
  <si>
    <t>66,04+131,009</t>
  </si>
  <si>
    <t>978059541</t>
  </si>
  <si>
    <t>Odsekání obkladů stěn včetně otlučení podkladní omítky až na zdivo z obkládaček vnitřních, z jakýchkoliv materiálů, plochy přes 1 m2</t>
  </si>
  <si>
    <t>32</t>
  </si>
  <si>
    <t xml:space="preserve">Poznámka k souboru cen:_x000d_
Poznámka k souboru cen: 1. Odsekání soklíků se oceňuje cenami souboru cen 965 08. </t>
  </si>
  <si>
    <t>1,411*(0,35+1,2)</t>
  </si>
  <si>
    <t>998</t>
  </si>
  <si>
    <t>Přesun hmot</t>
  </si>
  <si>
    <t>17</t>
  </si>
  <si>
    <t>997013211</t>
  </si>
  <si>
    <t>Vnitrostaveništní doprava suti a vybouraných hmot vodorovně do 50 m svisle ručně pro budovy a haly výšky do 6 m</t>
  </si>
  <si>
    <t>t</t>
  </si>
  <si>
    <t>34</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</si>
  <si>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</si>
  <si>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</si>
  <si>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</si>
  <si>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36</t>
  </si>
  <si>
    <t>3,079*2 "Přepočtené koeficientem množství</t>
  </si>
  <si>
    <t>19</t>
  </si>
  <si>
    <t>997013501</t>
  </si>
  <si>
    <t>Odvoz suti a vybouraných hmot na skládku nebo meziskládku se složením, na vzdálenost do 1 km</t>
  </si>
  <si>
    <t>38</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</si>
  <si>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</si>
  <si>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</si>
  <si>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</si>
  <si>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40</t>
  </si>
  <si>
    <t>3,079*10 "Přepočtené koeficientem množství</t>
  </si>
  <si>
    <t>997013631</t>
  </si>
  <si>
    <t>Poplatek za uložení stavebního odpadu na skládce (skládkovné) směsného stavebního a demoličního zatříděného do Katalogu odpadů pod kódem 17 09 04</t>
  </si>
  <si>
    <t>42</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</si>
  <si>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</si>
  <si>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</si>
  <si>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</si>
  <si>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44</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</si>
  <si>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</si>
  <si>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</si>
  <si>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</si>
  <si>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725</t>
  </si>
  <si>
    <t>Zdravotechnika - zařizovací předměty</t>
  </si>
  <si>
    <t>23</t>
  </si>
  <si>
    <t>725210821</t>
  </si>
  <si>
    <t>Demontáž umyvadel bez výtokových armatur umyvadel</t>
  </si>
  <si>
    <t>soubor</t>
  </si>
  <si>
    <t>46</t>
  </si>
  <si>
    <t>725311131</t>
  </si>
  <si>
    <t>Dřezy bez výtokových armatur dvojité se zápachovou uzávěrkou nerezové nástavné 900x600 mm</t>
  </si>
  <si>
    <t>48</t>
  </si>
  <si>
    <t xml:space="preserve">Poznámka k souboru cen:_x000d_
Poznámka k souboru cen: 1. V ceně -1131 není započtena úhelníková příchytka. 2. V cenách -1141, není započten napájecí zdroj. </t>
  </si>
  <si>
    <t>25</t>
  </si>
  <si>
    <t>725291511</t>
  </si>
  <si>
    <t>Doplňky zařízení koupelen a záchodů plastové dávkovač tekutého mýdla na 350 ml</t>
  </si>
  <si>
    <t>50</t>
  </si>
  <si>
    <t>725291631</t>
  </si>
  <si>
    <t>Doplňky zařízení koupelen a záchodů nerezové zásobník papírových ručníků</t>
  </si>
  <si>
    <t>52</t>
  </si>
  <si>
    <t>27</t>
  </si>
  <si>
    <t>725531102</t>
  </si>
  <si>
    <t>Elektrické ohřívače zásobníkové beztlakové přepadové objem nádrže (příkon) 10 l (2,0 kW)</t>
  </si>
  <si>
    <t>54</t>
  </si>
  <si>
    <t xml:space="preserve">Poznámka k souboru cen:_x000d_
Poznámka k souboru cen: 1. V cenách -1101 až -2220 a -9201 až -9206 je započteno upevnění zásobníků na příčky tl. 15 cm, na zdi a na nosné konstrukce. Osazení nosné konstrukce se oceňuje cenami katalogu 800-767 Konstrukce zámečnické. </t>
  </si>
  <si>
    <t>725590811</t>
  </si>
  <si>
    <t>Vnitrostaveništní přemístění vybouraných (demontovaných) hmot zařizovacích předmětů vodorovně do 100 m v objektech výšky do 6 m</t>
  </si>
  <si>
    <t>56</t>
  </si>
  <si>
    <t>29</t>
  </si>
  <si>
    <t>725820801</t>
  </si>
  <si>
    <t>Demontáž baterií nástěnných do G 3/4</t>
  </si>
  <si>
    <t>58</t>
  </si>
  <si>
    <t>725821325</t>
  </si>
  <si>
    <t>Baterie dřezové stojánkové pákové s otáčivým ústím a délkou ramínka 220 mm</t>
  </si>
  <si>
    <t>60</t>
  </si>
  <si>
    <t xml:space="preserve">Poznámka k souboru cen:_x000d_
Poznámka k souboru cen: 1. V ceně -1422 není započten napájecí zdroj. </t>
  </si>
  <si>
    <t>31</t>
  </si>
  <si>
    <t>725860811</t>
  </si>
  <si>
    <t>Demontáž zápachových uzávěrek pro zařizovací předměty jednoduchých</t>
  </si>
  <si>
    <t>kus</t>
  </si>
  <si>
    <t>62</t>
  </si>
  <si>
    <t>725862103</t>
  </si>
  <si>
    <t>Zápachové uzávěrky zařizovacích předmětů pro dřezy DN 40/50</t>
  </si>
  <si>
    <t>64</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</si>
  <si>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</si>
  <si>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33</t>
  </si>
  <si>
    <t>998725101</t>
  </si>
  <si>
    <t>Přesun hmot pro zařizovací předměty stanovený z hmotnosti přesunovaného materiálu vodorovná dopravní vzdálenost do 50 m v objektech výšky do 6 m</t>
  </si>
  <si>
    <t>66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</si>
  <si>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</si>
  <si>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735</t>
  </si>
  <si>
    <t>Ústřední vytápění - otopná tělesa</t>
  </si>
  <si>
    <t>735131810</t>
  </si>
  <si>
    <t>Demontáž otopných těles hliníkových článkových</t>
  </si>
  <si>
    <t>68</t>
  </si>
  <si>
    <t>35</t>
  </si>
  <si>
    <t>735191914</t>
  </si>
  <si>
    <t>Ostatní opravy otopných těles montáž otopných těles sestavených z použitých článků litinových</t>
  </si>
  <si>
    <t>70</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</si>
  <si>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</si>
  <si>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0,306*(15*2+23)</t>
  </si>
  <si>
    <t>998735101</t>
  </si>
  <si>
    <t>Přesun hmot pro otopná tělesa stanovený z hmotnosti přesunovaného materiálu vodorovná dopravní vzdálenost do 50 m v objektech výšky do 6 m</t>
  </si>
  <si>
    <t>72</t>
  </si>
  <si>
    <t>766</t>
  </si>
  <si>
    <t>Konstrukce truhlářské</t>
  </si>
  <si>
    <t>37</t>
  </si>
  <si>
    <t>766660001</t>
  </si>
  <si>
    <t>Montáž dveřních křídel dřevěných nebo plastových otevíravých do ocelové zárubně povrchově upravených jednokřídlových, šířky do 800 mm</t>
  </si>
  <si>
    <t>74</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</si>
  <si>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</si>
  <si>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766660022</t>
  </si>
  <si>
    <t>Montáž dveřních křídel dřevěných nebo plastových otevíravých do ocelové zárubně protipožárních jednokřídlových, šířky přes 800 mm</t>
  </si>
  <si>
    <t>76</t>
  </si>
  <si>
    <t>39</t>
  </si>
  <si>
    <t>766660728</t>
  </si>
  <si>
    <t>Montáž dveřních doplňků dveřního kování interiérového zámku</t>
  </si>
  <si>
    <t>78</t>
  </si>
  <si>
    <t>766660729</t>
  </si>
  <si>
    <t>Montáž dveřních doplňků dveřního kování interiérového štítku s klikou</t>
  </si>
  <si>
    <t>80</t>
  </si>
  <si>
    <t>41</t>
  </si>
  <si>
    <t>M</t>
  </si>
  <si>
    <t>54914620</t>
  </si>
  <si>
    <t>kování dveřní vrchní klika včetně rozet a montážního materiálu R PZ nerez PK</t>
  </si>
  <si>
    <t>82</t>
  </si>
  <si>
    <t>54924004</t>
  </si>
  <si>
    <t>zámek zadlabací 190/140/20 L cylinder</t>
  </si>
  <si>
    <t>84</t>
  </si>
  <si>
    <t>43</t>
  </si>
  <si>
    <t>61162086</t>
  </si>
  <si>
    <t>dveře jednokřídlé dřevotřískové povrch laminátový plné 800x1970/2100mm</t>
  </si>
  <si>
    <t>86</t>
  </si>
  <si>
    <t>61165314</t>
  </si>
  <si>
    <t>dveře jednokřídlé dřevotřískové protipožární EI (EW) 30 D3 povrch laminátový plné 900x1970/2100mm</t>
  </si>
  <si>
    <t>88</t>
  </si>
  <si>
    <t>45</t>
  </si>
  <si>
    <t>766662811</t>
  </si>
  <si>
    <t>Demontáž dveřních konstrukcí k opětovnému použití prahů dveří jednokřídlových</t>
  </si>
  <si>
    <t>90</t>
  </si>
  <si>
    <t>766691914</t>
  </si>
  <si>
    <t>Ostatní práce vyvěšení nebo zavěšení křídel s případným uložením a opětovným zavěšením po provedení stavebních změn dřevěných dveřních, plochy do 2 m2</t>
  </si>
  <si>
    <t>92</t>
  </si>
  <si>
    <t xml:space="preserve">Poznámka k souboru cen:_x000d_
Poznámka k souboru cen: 1. Ceny -1931 a -1932 lze užít jen pro křídlo mající současně obě jmenované funkce. </t>
  </si>
  <si>
    <t>47</t>
  </si>
  <si>
    <t>998766101</t>
  </si>
  <si>
    <t>Přesun hmot pro konstrukce truhlářské stanovený z hmotnosti přesunovaného materiálu vodorovná dopravní vzdálenost do 50 m v objektech výšky do 6 m</t>
  </si>
  <si>
    <t>94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</si>
  <si>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</si>
  <si>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</si>
  <si>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</si>
  <si>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</si>
  <si>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</si>
  <si>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96</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</si>
  <si>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</si>
  <si>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49</t>
  </si>
  <si>
    <t>X2</t>
  </si>
  <si>
    <t>madlo dveřní nerez</t>
  </si>
  <si>
    <t>vlastní</t>
  </si>
  <si>
    <t>98</t>
  </si>
  <si>
    <t>998767101</t>
  </si>
  <si>
    <t>Přesun hmot pro zámečnické konstrukce stanovený z hmotnosti přesunovaného materiálu vodorovná dopravní vzdálenost do 50 m v objektech výšky do 6 m</t>
  </si>
  <si>
    <t>100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</si>
  <si>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</si>
  <si>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</si>
  <si>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</si>
  <si>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51</t>
  </si>
  <si>
    <t>776111112</t>
  </si>
  <si>
    <t>Příprava podkladu broušení podlah nového podkladu betonového</t>
  </si>
  <si>
    <t>102</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</si>
  <si>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</si>
  <si>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776201812</t>
  </si>
  <si>
    <t>Demontáž povlakových podlahovin lepených ručně s podložkou</t>
  </si>
  <si>
    <t>104</t>
  </si>
  <si>
    <t>53</t>
  </si>
  <si>
    <t>776111311</t>
  </si>
  <si>
    <t>Příprava podkladu vysátí podlah</t>
  </si>
  <si>
    <t>106</t>
  </si>
  <si>
    <t>776121321</t>
  </si>
  <si>
    <t>Příprava podkladu penetrace neředěná podlah</t>
  </si>
  <si>
    <t>108</t>
  </si>
  <si>
    <t>55</t>
  </si>
  <si>
    <t>776141124</t>
  </si>
  <si>
    <t>Příprava podkladu vyrovnání samonivelační stěrkou podlah min.pevnosti 30 MPa, tloušťky přes 8 do 10 mm</t>
  </si>
  <si>
    <t>110</t>
  </si>
  <si>
    <t>776221221</t>
  </si>
  <si>
    <t>Montáž podlahovin z PVC lepením standardním lepidlem ze čtverců elektrostaticky vodivých</t>
  </si>
  <si>
    <t>112</t>
  </si>
  <si>
    <t>42,82+23,22</t>
  </si>
  <si>
    <t>57</t>
  </si>
  <si>
    <t>28410242</t>
  </si>
  <si>
    <t>krytina podlahová homogenní elektrostaticky vodivá tl 2,0mm 608x608mm</t>
  </si>
  <si>
    <t>114</t>
  </si>
  <si>
    <t>66,04*1,1 "Přepočtené koeficientem množství</t>
  </si>
  <si>
    <t>776410811</t>
  </si>
  <si>
    <t>Demontáž soklíků nebo lišt pryžových nebo plastových</t>
  </si>
  <si>
    <t>m</t>
  </si>
  <si>
    <t>116</t>
  </si>
  <si>
    <t>59</t>
  </si>
  <si>
    <t>776411112</t>
  </si>
  <si>
    <t>Montáž soklíků lepením obvodových, výšky přes 80 do 100 mm</t>
  </si>
  <si>
    <t>118</t>
  </si>
  <si>
    <t>7,314*2+5,895*2+0,325*2+0,405*2-0,9-0,8</t>
  </si>
  <si>
    <t>3,247*2+6,618*2-0,8</t>
  </si>
  <si>
    <t>28411010</t>
  </si>
  <si>
    <t>lišta soklová PVC 20x100mm</t>
  </si>
  <si>
    <t>120</t>
  </si>
  <si>
    <t>45,108*1,1 "Přepočtené koeficientem množství</t>
  </si>
  <si>
    <t>61</t>
  </si>
  <si>
    <t>776421312</t>
  </si>
  <si>
    <t>Montáž lišt přechodových šroubovaných</t>
  </si>
  <si>
    <t>122</t>
  </si>
  <si>
    <t>0,9+0,8</t>
  </si>
  <si>
    <t>59054113</t>
  </si>
  <si>
    <t>profil přechodový Al s pohyblivým ramenem matně eloxovaný 15x30mm</t>
  </si>
  <si>
    <t>124</t>
  </si>
  <si>
    <t>1,7*1,1 "Přepočtené koeficientem množství</t>
  </si>
  <si>
    <t>63</t>
  </si>
  <si>
    <t>998776101</t>
  </si>
  <si>
    <t>Přesun hmot pro podlahy povlakové stanovený z hmotnosti přesunovaného materiálu vodorovná dopravní vzdálenost do 50 m v objektech výšky do 6 m</t>
  </si>
  <si>
    <t>126</t>
  </si>
  <si>
    <t>X1</t>
  </si>
  <si>
    <t>revize antistat.lina</t>
  </si>
  <si>
    <t>128</t>
  </si>
  <si>
    <t>781</t>
  </si>
  <si>
    <t>Dokončovací práce - obklady</t>
  </si>
  <si>
    <t>65</t>
  </si>
  <si>
    <t>781111011</t>
  </si>
  <si>
    <t>Příprava podkladu před provedením obkladu oprášení (ometení) stěny</t>
  </si>
  <si>
    <t>130</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</si>
  <si>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</si>
  <si>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781121011</t>
  </si>
  <si>
    <t>Příprava podkladu před provedením obkladu nátěr penetrační na stěnu</t>
  </si>
  <si>
    <t>132</t>
  </si>
  <si>
    <t>67</t>
  </si>
  <si>
    <t>781151014</t>
  </si>
  <si>
    <t>Příprava podkladu před provedením obkladu lokální vyrovnání podkladu stěrkou, tloušťky do 3 mm, plochy přes 0,5 do 1,0 m2</t>
  </si>
  <si>
    <t>134</t>
  </si>
  <si>
    <t>781474115</t>
  </si>
  <si>
    <t>Montáž obkladů vnitřních stěn z dlaždic keramických lepených flexibilním lepidlem maloformátových hladkých přes 22 do 25 ks/m2</t>
  </si>
  <si>
    <t>136</t>
  </si>
  <si>
    <t xml:space="preserve">Poznámka k souboru cen:_x000d_
Poznámka k souboru cen: 1. Položky jsou určeny pro všechny druhy povrchových úprav. </t>
  </si>
  <si>
    <t>1,6*1,5</t>
  </si>
  <si>
    <t>69</t>
  </si>
  <si>
    <t>59761039</t>
  </si>
  <si>
    <t>obklad keramický hladký přes 22 do 25ks/m2</t>
  </si>
  <si>
    <t>138</t>
  </si>
  <si>
    <t>781477111</t>
  </si>
  <si>
    <t>Montáž obkladů vnitřních stěn z dlaždic keramických Příplatek k cenám za plochu do 10 m2 jednotlivě</t>
  </si>
  <si>
    <t>140</t>
  </si>
  <si>
    <t>71</t>
  </si>
  <si>
    <t>781495151</t>
  </si>
  <si>
    <t>Obklad - dokončující práce průnik obkladem hranatý, bez izolace, o delší straně do 30 mm</t>
  </si>
  <si>
    <t>142</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</si>
  <si>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</si>
  <si>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781495152</t>
  </si>
  <si>
    <t>Obklad - dokončující práce průnik obkladem hranatý, bez izolace, o delší straně přes 30 do 90 mm</t>
  </si>
  <si>
    <t>144</t>
  </si>
  <si>
    <t>73</t>
  </si>
  <si>
    <t>998781101</t>
  </si>
  <si>
    <t>Přesun hmot pro obklady keramické stanovený z hmotnosti přesunovaného materiálu vodorovná dopravní vzdálenost do 50 m v objektech výšky do 6 m</t>
  </si>
  <si>
    <t>146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</si>
  <si>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</si>
  <si>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</si>
  <si>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</si>
  <si>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783301313</t>
  </si>
  <si>
    <t>Příprava podkladu zámečnických konstrukcí před provedením nátěru odmaštění odmašťovačem ředidlovým</t>
  </si>
  <si>
    <t>148</t>
  </si>
  <si>
    <t>75</t>
  </si>
  <si>
    <t>783301401</t>
  </si>
  <si>
    <t>Příprava podkladu zámečnických konstrukcí před provedením nátěru ometení</t>
  </si>
  <si>
    <t>150</t>
  </si>
  <si>
    <t>783306801</t>
  </si>
  <si>
    <t>Odstranění nátěrů ze zámečnických konstrukcí obroušením</t>
  </si>
  <si>
    <t>152</t>
  </si>
  <si>
    <t>77</t>
  </si>
  <si>
    <t>783314201</t>
  </si>
  <si>
    <t>Základní antikorozní nátěr zámečnických konstrukcí jednonásobný syntetický standardní</t>
  </si>
  <si>
    <t>154</t>
  </si>
  <si>
    <t>783315103</t>
  </si>
  <si>
    <t>Mezinátěr zámečnických konstrukcí jednonásobný syntetický samozákladující</t>
  </si>
  <si>
    <t>156</t>
  </si>
  <si>
    <t>79</t>
  </si>
  <si>
    <t>783317105</t>
  </si>
  <si>
    <t>Krycí nátěr (email) zámečnických konstrukcí jednonásobný syntetický samozákladující</t>
  </si>
  <si>
    <t>158</t>
  </si>
  <si>
    <t>zárubně</t>
  </si>
  <si>
    <t>0,25*4,8</t>
  </si>
  <si>
    <t>0,25*4,9</t>
  </si>
  <si>
    <t>oplech-rozvodů</t>
  </si>
  <si>
    <t>3,247*(0,76+0,674)</t>
  </si>
  <si>
    <t>783601321</t>
  </si>
  <si>
    <t>Příprava podkladu otopných těles před provedením nátěrů článkových odrezivěním bezoplachovým</t>
  </si>
  <si>
    <t>160</t>
  </si>
  <si>
    <t>81</t>
  </si>
  <si>
    <t>783601325</t>
  </si>
  <si>
    <t>Příprava podkladu otopných těles před provedením nátěrů článkových odmaštěním vodou ředitelným</t>
  </si>
  <si>
    <t>162</t>
  </si>
  <si>
    <t>783601421</t>
  </si>
  <si>
    <t>Příprava podkladu otopných těles před provedením nátěrů článkových očištění ometením</t>
  </si>
  <si>
    <t>164</t>
  </si>
  <si>
    <t>83</t>
  </si>
  <si>
    <t>783606811</t>
  </si>
  <si>
    <t>Odstranění nátěrů z otopných těles článkových obroušením</t>
  </si>
  <si>
    <t>166</t>
  </si>
  <si>
    <t>783614111</t>
  </si>
  <si>
    <t>Základní nátěr otopných těles jednonásobný článkových syntetický</t>
  </si>
  <si>
    <t>168</t>
  </si>
  <si>
    <t>85</t>
  </si>
  <si>
    <t>783617117</t>
  </si>
  <si>
    <t>Krycí nátěr (email) otopných těles článkových dvojnásobný syntetický</t>
  </si>
  <si>
    <t>170</t>
  </si>
  <si>
    <t>783601711</t>
  </si>
  <si>
    <t>Příprava podkladu armatur a kovových potrubí před provedením nátěru potrubí do DN 50 mm odrezivěním, odrezovačem bezoplachovým</t>
  </si>
  <si>
    <t>172</t>
  </si>
  <si>
    <t>87</t>
  </si>
  <si>
    <t>783601713</t>
  </si>
  <si>
    <t>Příprava podkladu armatur a kovových potrubí před provedením nátěru potrubí do DN 50 mm odmaštěním, odmašťovačem vodou ředitelným</t>
  </si>
  <si>
    <t>174</t>
  </si>
  <si>
    <t>783606861</t>
  </si>
  <si>
    <t>Odstranění nátěrů z armatur a kovových potrubí potrubí do DN 50 mm obroušením</t>
  </si>
  <si>
    <t>176</t>
  </si>
  <si>
    <t>89</t>
  </si>
  <si>
    <t>783614653</t>
  </si>
  <si>
    <t>Základní antikorozní nátěr armatur a kovových potrubí jednonásobný potrubí do DN 50 mm syntetický samozákladující</t>
  </si>
  <si>
    <t>178</t>
  </si>
  <si>
    <t>783615553</t>
  </si>
  <si>
    <t>Mezinátěr armatur a kovových potrubí potrubí do DN 50 mm syntetický samozákladující</t>
  </si>
  <si>
    <t>180</t>
  </si>
  <si>
    <t>91</t>
  </si>
  <si>
    <t>783617613</t>
  </si>
  <si>
    <t>Krycí nátěr (email) armatur a kovových potrubí potrubí do DN 50 mm dvojnásobný syntetický samozákladující</t>
  </si>
  <si>
    <t>182</t>
  </si>
  <si>
    <t>784</t>
  </si>
  <si>
    <t>Dokončovací práce - malby a tapety</t>
  </si>
  <si>
    <t>784111001</t>
  </si>
  <si>
    <t>Oprášení (ometení) podkladu v místnostech výšky do 3,80 m</t>
  </si>
  <si>
    <t>184</t>
  </si>
  <si>
    <t>93</t>
  </si>
  <si>
    <t>784111021</t>
  </si>
  <si>
    <t>Obroušení podkladu stěrky v místnostech výšky do 3,80 m</t>
  </si>
  <si>
    <t>186</t>
  </si>
  <si>
    <t>784121001</t>
  </si>
  <si>
    <t>Oškrabání malby v místnostech výšky do 3,80 m</t>
  </si>
  <si>
    <t>188</t>
  </si>
  <si>
    <t xml:space="preserve">Poznámka k souboru cen:_x000d_
Poznámka k souboru cen: 1. Cenami souboru cen se oceňuje jakýkoli počet současně škrabaných vrstev barvy. </t>
  </si>
  <si>
    <t>95</t>
  </si>
  <si>
    <t>784171101</t>
  </si>
  <si>
    <t>Zakrytí nemalovaných ploch (materiál ve specifikaci) včetně pozdějšího odkrytí podlah</t>
  </si>
  <si>
    <t>190</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</si>
  <si>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</si>
  <si>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</si>
  <si>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</si>
  <si>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192</t>
  </si>
  <si>
    <t>97</t>
  </si>
  <si>
    <t>784181121</t>
  </si>
  <si>
    <t>Penetrace podkladu jednonásobná hloubková v místnostech výšky do 3,80 m</t>
  </si>
  <si>
    <t>194</t>
  </si>
  <si>
    <t>128,609</t>
  </si>
  <si>
    <t>66,04</t>
  </si>
  <si>
    <t>784211101</t>
  </si>
  <si>
    <t>Malby z malířských směsí otěruvzdorných za mokra dvojnásobné, bílé za mokra otěruvzdorné výborně v místnostech výšky do 3,80 m</t>
  </si>
  <si>
    <t>196</t>
  </si>
  <si>
    <t>1,5*(7,314*2+5,895*2+0,325*2+0,405*2)</t>
  </si>
  <si>
    <t>-0,9*1,5</t>
  </si>
  <si>
    <t>-0,8*1,5</t>
  </si>
  <si>
    <t>-2,33*(1,5-0,52)*2</t>
  </si>
  <si>
    <t>-1,5*(0,76+0,674)</t>
  </si>
  <si>
    <t>99</t>
  </si>
  <si>
    <t>784211111</t>
  </si>
  <si>
    <t>Malby z malířských směsí otěruvzdorných za mokra dvojnásobné, bílé za mokra otěruvzdorné velmi dobře v místnostech výšky do 3,80 m</t>
  </si>
  <si>
    <t>198</t>
  </si>
  <si>
    <t>194,649</t>
  </si>
  <si>
    <t>-32,549</t>
  </si>
  <si>
    <t>HZS</t>
  </si>
  <si>
    <t>Hodinové zúčtovací sazby</t>
  </si>
  <si>
    <t>HZS1292</t>
  </si>
  <si>
    <t>Hodinové zúčtovací sazby profesí HSV zemní a pomocné práce stavební dělník</t>
  </si>
  <si>
    <t>hod</t>
  </si>
  <si>
    <t>262144</t>
  </si>
  <si>
    <t>200</t>
  </si>
  <si>
    <t>SO 08.2-b1 -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</si>
  <si>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</si>
  <si>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</si>
  <si>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</si>
  <si>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</si>
  <si>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</si>
  <si>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</si>
  <si>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</si>
  <si>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</si>
  <si>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</si>
  <si>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</si>
  <si>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</si>
  <si>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</si>
  <si>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</si>
  <si>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</si>
  <si>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</si>
  <si>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</si>
  <si>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</si>
  <si>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</si>
  <si>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</si>
  <si>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</si>
  <si>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</si>
  <si>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</si>
  <si>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</si>
  <si>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</si>
  <si>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</si>
  <si>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</si>
  <si>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</si>
  <si>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</si>
  <si>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</si>
  <si>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</si>
  <si>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</si>
  <si>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</si>
  <si>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</si>
  <si>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</si>
  <si>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</si>
  <si>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</si>
  <si>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</si>
  <si>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</si>
  <si>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</si>
  <si>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</si>
  <si>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</si>
  <si>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</si>
  <si>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</si>
  <si>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</si>
  <si>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</si>
  <si>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</si>
  <si>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</si>
  <si>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</si>
  <si>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</si>
  <si>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</si>
  <si>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</si>
  <si>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</si>
  <si>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</si>
  <si>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</si>
  <si>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</si>
  <si>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</si>
  <si>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</si>
  <si>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</si>
  <si>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</si>
  <si>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</si>
  <si>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</si>
  <si>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</si>
  <si>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</si>
  <si>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</si>
  <si>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</si>
  <si>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</si>
  <si>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</si>
  <si>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</si>
  <si>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</si>
  <si>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</si>
  <si>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</si>
  <si>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</si>
  <si>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</si>
  <si>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</si>
  <si>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</si>
  <si>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</si>
  <si>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</si>
  <si>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</si>
  <si>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</si>
  <si>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</si>
  <si>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</si>
  <si>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</si>
  <si>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</si>
  <si>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</si>
  <si>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</si>
  <si>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</si>
  <si>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</si>
  <si>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</si>
  <si>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</si>
  <si>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</si>
  <si>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</si>
  <si>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</si>
  <si>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</si>
  <si>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Dokumentace skutečného provedení stavby</t>
  </si>
  <si>
    <t>Kč</t>
  </si>
  <si>
    <t>045002000</t>
  </si>
  <si>
    <t>Kompletační a koordinační činnost</t>
  </si>
  <si>
    <t>065002000</t>
  </si>
  <si>
    <t>Mimostaveništní doprava materiálů</t>
  </si>
  <si>
    <t>081002000</t>
  </si>
  <si>
    <t>Doprava zaměstnanců</t>
  </si>
  <si>
    <t>091002000</t>
  </si>
  <si>
    <t>Ostatní náklady související s objektem</t>
  </si>
  <si>
    <t>SO 08.2-b2 - elektro materiál</t>
  </si>
  <si>
    <t>D1 - ROZPIS DOPLNĚNÍ ROZVADĚČE HR</t>
  </si>
  <si>
    <t>D2 - ROZPIS ROZVADĚČE R2-LABORATOŘ</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</si>
  <si>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</si>
  <si>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</si>
  <si>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</si>
  <si>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</si>
  <si>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</si>
  <si>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</si>
  <si>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</si>
  <si>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</si>
  <si>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</si>
  <si>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</si>
  <si>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</si>
  <si>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</si>
  <si>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</si>
  <si>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</si>
  <si>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</si>
  <si>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</si>
  <si>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 xml:space="preserve">Poznámka k položce:_x000d_
Poznámka k položce: C E L K E M   D O P L N Ě N Í   R O Z V A D Ě Č E</t>
  </si>
  <si>
    <t>D2</t>
  </si>
  <si>
    <t>ROZPIS ROZVADĚČE R2-LABORATOŘ</t>
  </si>
  <si>
    <t>10.060.031</t>
  </si>
  <si>
    <t>Proudový chránič s jističem 10A, rozměry 2 DIN, jmenovité napětí 230/400V, Charakteristika B, Jmenovitý reziduální proud 0,03A.</t>
  </si>
  <si>
    <t>10.061.062</t>
  </si>
  <si>
    <t>Proudový chránič s jističem 16A, rozměry 2 DIN, jmenovité napětí 230/400V, Charakteristika C, Jmenovitý reziduální proud 0,03A.</t>
  </si>
  <si>
    <t>Pol6</t>
  </si>
  <si>
    <t xml:space="preserve">plastový rozvaděč  IP54/20 48 MODULŮ NA/POD OMÍTKU</t>
  </si>
  <si>
    <t>Pol7</t>
  </si>
  <si>
    <t>vypínač 40A/3f</t>
  </si>
  <si>
    <t>Pol8</t>
  </si>
  <si>
    <t>I.+II.stupeň přep.ochrany</t>
  </si>
  <si>
    <t>Pol14</t>
  </si>
  <si>
    <t>jistič 16A/1f/C 6kA</t>
  </si>
  <si>
    <t>Pol17</t>
  </si>
  <si>
    <t>propojovací lišty - fázový hřeben 40A - komplet</t>
  </si>
  <si>
    <t>Pol18</t>
  </si>
  <si>
    <t>svorkovnice PE</t>
  </si>
  <si>
    <t>Pol21</t>
  </si>
  <si>
    <t>svorkovnice N</t>
  </si>
  <si>
    <t xml:space="preserve">Poznámka k položce:_x000d_
Poznámka k položce: M A T E R I Á L   R O Z V A D Ě Č E</t>
  </si>
  <si>
    <t>Pol22</t>
  </si>
  <si>
    <t xml:space="preserve">P O D R U Ž N Ý   M A T E R I Á L   R O Z V A D Ě Č E  15 %</t>
  </si>
  <si>
    <t>Pol23</t>
  </si>
  <si>
    <t xml:space="preserve">V Ý R O B A   R O Z V A D Ě Č E  20 %</t>
  </si>
  <si>
    <t xml:space="preserve">Poznámka k položce:_x000d_
Poznámka k položce: C E L K E M   R O Z V A D Ě Č</t>
  </si>
  <si>
    <t>D3</t>
  </si>
  <si>
    <t xml:space="preserve">SVÍTIDLA VČETNĚ ZDROJŮ </t>
  </si>
  <si>
    <t>Pol24</t>
  </si>
  <si>
    <t>C – PŘISAZENÉ LED SVÍTIDLO 600x600 32W,4200lm,Ra80,IP65</t>
  </si>
  <si>
    <t>Pol25</t>
  </si>
  <si>
    <t>B-ZAVĚŠENÉ ASYMETRICKÉ LED SVÍTIDLO 35W,4500lm,IP20 +ZÁVĚS</t>
  </si>
  <si>
    <t>Pol26</t>
  </si>
  <si>
    <t xml:space="preserve">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</si>
  <si>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</si>
  <si>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</si>
  <si>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</si>
  <si>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</si>
  <si>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</si>
  <si>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</si>
  <si>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</si>
  <si>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</si>
  <si>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</si>
  <si>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</si>
  <si>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</si>
  <si>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</si>
  <si>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</si>
  <si>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</si>
  <si>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</si>
  <si>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</si>
  <si>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</si>
  <si>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</si>
  <si>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Pol30</t>
  </si>
  <si>
    <t>ovladač, řazení 1(vypínač), komplet , IP44</t>
  </si>
  <si>
    <t>Pol31</t>
  </si>
  <si>
    <t>ovladač, řazení 5 (sériový), komplet, IP44</t>
  </si>
  <si>
    <t>Pol33</t>
  </si>
  <si>
    <t>zásuvka 230V/16A,IP44</t>
  </si>
  <si>
    <t>Pol34</t>
  </si>
  <si>
    <t>čtyřrámeček</t>
  </si>
  <si>
    <t>Pol35</t>
  </si>
  <si>
    <t>krabice přístrojová pod omítku KP</t>
  </si>
  <si>
    <t>Pol36</t>
  </si>
  <si>
    <t>krabice rozvodná pod omítku KR</t>
  </si>
  <si>
    <t>Pol37</t>
  </si>
  <si>
    <t>krabice rozvodná na omítku KR</t>
  </si>
  <si>
    <t>Pol39</t>
  </si>
  <si>
    <t>lišta vkladací 24x22 vč.uchycení-pro svítidla vedení na stropě</t>
  </si>
  <si>
    <t>Pol40</t>
  </si>
  <si>
    <t>kanál EKD 80x40 vč.rohů,uchycení-hl.trasa pod stropem v učebně</t>
  </si>
  <si>
    <t>Pol41</t>
  </si>
  <si>
    <t>kanál EKD 80x40 HF(bezhalogenová) vč.rohů,uchycení-hl.trasa z napoj.bodu do rozv.</t>
  </si>
  <si>
    <t>Pol42</t>
  </si>
  <si>
    <t>HOP v samostat.skříni</t>
  </si>
  <si>
    <t>Poznámka k položce:_x000d_
Poznámka k položce: C E L K E M</t>
  </si>
  <si>
    <t>D5</t>
  </si>
  <si>
    <t xml:space="preserve">2.2 KABELY,VODIČE </t>
  </si>
  <si>
    <t>10.074.642</t>
  </si>
  <si>
    <t>Ohebná dvouplášťová korugovaná bezhalogenová chránička vnitřní ø 32 mm.</t>
  </si>
  <si>
    <t>10.074.671</t>
  </si>
  <si>
    <t>Ohebná dvouplášťová korugovaná bezhalogenová chránička vnitřní ø 41 mm.</t>
  </si>
  <si>
    <t>10.048.243</t>
  </si>
  <si>
    <t>Silový kabel CYKY-J 5x1,5mm</t>
  </si>
  <si>
    <t>10.048.482</t>
  </si>
  <si>
    <t>Silový kabel CYKY-J 3x2,5mm2.</t>
  </si>
  <si>
    <t>10.048.422</t>
  </si>
  <si>
    <t>Zemnící kabel zelenožlutý CY 4mm2.</t>
  </si>
  <si>
    <t>Pol43</t>
  </si>
  <si>
    <t>CYKY 2Ax1,5</t>
  </si>
  <si>
    <t>Pol44</t>
  </si>
  <si>
    <t>CYKY 3Ax1,5</t>
  </si>
  <si>
    <t>Pol45</t>
  </si>
  <si>
    <t>CYKY 3Cx1,5</t>
  </si>
  <si>
    <t>Pol46</t>
  </si>
  <si>
    <t>CYKY 3Cx2,5</t>
  </si>
  <si>
    <t>Pol47</t>
  </si>
  <si>
    <t>CYKY 5Cx1,5</t>
  </si>
  <si>
    <t>Pol48</t>
  </si>
  <si>
    <t>CY6</t>
  </si>
  <si>
    <t>Pol49</t>
  </si>
  <si>
    <t>CYKY 5Cx6</t>
  </si>
  <si>
    <t>Pol51</t>
  </si>
  <si>
    <t>CHKE-R 5Cx10</t>
  </si>
  <si>
    <t>Pol52</t>
  </si>
  <si>
    <t>CHKE-R 1x10</t>
  </si>
  <si>
    <t>SO 08.2-d - AV technika stínící technika</t>
  </si>
  <si>
    <t>EL - Slaboproudé, silnoproudé rozvody</t>
  </si>
  <si>
    <t xml:space="preserve">    741 - Silnoproudé rozvody + příslušenství</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</si>
  <si>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</si>
  <si>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</si>
  <si>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</si>
  <si>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</si>
  <si>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</si>
  <si>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</si>
  <si>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</si>
  <si>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</si>
  <si>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</si>
  <si>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</si>
  <si>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</si>
  <si>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</si>
  <si>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</si>
  <si>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</si>
  <si>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Stínící technika</t>
  </si>
  <si>
    <t>Látková roleta</t>
  </si>
  <si>
    <t>Látková roleta: látka blackout zatemňovací v provedení bez vodících lišt a bez kazety, ovládání motorické 230V, koncové spínače, rozměry látky 2350x2040mm.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</si>
  <si>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</si>
  <si>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</si>
  <si>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</si>
  <si>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</si>
  <si>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08.2-e - VZT</t>
  </si>
  <si>
    <t>D1 - Zařízení č.1: větrání učebny</t>
  </si>
  <si>
    <t>Zařízení č.1: větrání učebny</t>
  </si>
  <si>
    <t>Pol50</t>
  </si>
  <si>
    <t>Odsávací ventilátor TD 1300, 250</t>
  </si>
  <si>
    <t>Pol53</t>
  </si>
  <si>
    <t>Výustka komfortní odtahová NOVA C1 + R1 625x75 mm</t>
  </si>
  <si>
    <t>Pol56</t>
  </si>
  <si>
    <t>T kus 250 na 160 mm</t>
  </si>
  <si>
    <t>Pol57</t>
  </si>
  <si>
    <t>Pomocné konstrukce, objímky, konzlole, chráničky potrubí, hydroizolační zatmelení</t>
  </si>
  <si>
    <t>sada</t>
  </si>
  <si>
    <t>Pol58</t>
  </si>
  <si>
    <t>Drobný a pomocný materiál</t>
  </si>
  <si>
    <t>Pol59</t>
  </si>
  <si>
    <t>Pol60</t>
  </si>
  <si>
    <t>Vyregulování a uvedení do provozu</t>
  </si>
  <si>
    <t>Pol61</t>
  </si>
  <si>
    <t>Provozní zkoušky</t>
  </si>
  <si>
    <t>Pol62</t>
  </si>
  <si>
    <t>Revize</t>
  </si>
  <si>
    <t>Pol64</t>
  </si>
  <si>
    <t>Lešení a pomocné plošiny</t>
  </si>
  <si>
    <t>Pol91</t>
  </si>
  <si>
    <t>Úklid pracoviště</t>
  </si>
  <si>
    <t>Pol93</t>
  </si>
  <si>
    <t>Spiro potrubí o průměru 250 mm</t>
  </si>
  <si>
    <t>bm</t>
  </si>
  <si>
    <t>Pol94</t>
  </si>
  <si>
    <t>Spiro potrubí o průměru 160 mm</t>
  </si>
  <si>
    <t>Pol96</t>
  </si>
  <si>
    <t>koleno 90° , 250 mm</t>
  </si>
  <si>
    <t>Pol97</t>
  </si>
  <si>
    <t>Přechod 250 na 160 mm</t>
  </si>
  <si>
    <t>SO 08.2-VRN - VRN</t>
  </si>
  <si>
    <t xml:space="preserve">    V01 - Průzkumné, geodetické a projektové práce</t>
  </si>
  <si>
    <t xml:space="preserve">    V03 - Zařízení staveniště</t>
  </si>
  <si>
    <t>V01</t>
  </si>
  <si>
    <t>Průzkumné, geodetické a projektové práce</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</si>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</sst>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33</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35</v>
      </c>
      <c r="AO20" s="24"/>
      <c r="AP20" s="24"/>
      <c r="AQ20" s="24"/>
      <c r="AR20" s="22"/>
      <c r="BE20" s="33"/>
      <c r="BS20" s="19" t="s">
        <v>31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2020-09B-8-2-ver2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INFRASTRUKTURA ZŠ CHOMUTOV - učebna pří.vědy -ZŠ Zahradní, Chomutov-m 8.2+8.3</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12. 1. 2022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Ing. Kateřina Tumpachová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ROUND(SUM(AG55:AG60),2)</f>
        <v>0</v>
      </c>
      <c r="AH54" s="103"/>
      <c r="AI54" s="103"/>
      <c r="AJ54" s="103"/>
      <c r="AK54" s="103"/>
      <c r="AL54" s="103"/>
      <c r="AM54" s="103"/>
      <c r="AN54" s="104">
        <f>SUM(AG54,AT54)</f>
        <v>0</v>
      </c>
      <c r="AO54" s="104"/>
      <c r="AP54" s="104"/>
      <c r="AQ54" s="105" t="s">
        <v>19</v>
      </c>
      <c r="AR54" s="106"/>
      <c r="AS54" s="107">
        <f>ROUND(SUM(AS55:AS60),2)</f>
        <v>0</v>
      </c>
      <c r="AT54" s="108">
        <f>ROUND(SUM(AV54:AW54),2)</f>
        <v>0</v>
      </c>
      <c r="AU54" s="109">
        <f>ROUND(SUM(AU55:AU60),5)</f>
        <v>0</v>
      </c>
      <c r="AV54" s="108">
        <f>ROUND(AZ54*L29,2)</f>
        <v>0</v>
      </c>
      <c r="AW54" s="108">
        <f>ROUND(BA54*L30,2)</f>
        <v>0</v>
      </c>
      <c r="AX54" s="108">
        <f>ROUND(BB54*L29,2)</f>
        <v>0</v>
      </c>
      <c r="AY54" s="108">
        <f>ROUND(BC54*L30,2)</f>
        <v>0</v>
      </c>
      <c r="AZ54" s="108">
        <f>ROUND(SUM(AZ55:AZ60),2)</f>
        <v>0</v>
      </c>
      <c r="BA54" s="108">
        <f>ROUND(SUM(BA55:BA60),2)</f>
        <v>0</v>
      </c>
      <c r="BB54" s="108">
        <f>ROUND(SUM(BB55:BB60),2)</f>
        <v>0</v>
      </c>
      <c r="BC54" s="108">
        <f>ROUND(SUM(BC55:BC60),2)</f>
        <v>0</v>
      </c>
      <c r="BD54" s="110">
        <f>ROUND(SUM(BD55:BD60),2)</f>
        <v>0</v>
      </c>
      <c r="BE54" s="6"/>
      <c r="BS54" s="111" t="s">
        <v>71</v>
      </c>
      <c r="BT54" s="111" t="s">
        <v>72</v>
      </c>
      <c r="BU54" s="112" t="s">
        <v>73</v>
      </c>
      <c r="BV54" s="111" t="s">
        <v>74</v>
      </c>
      <c r="BW54" s="111" t="s">
        <v>5</v>
      </c>
      <c r="BX54" s="111" t="s">
        <v>75</v>
      </c>
      <c r="CL54" s="111" t="s">
        <v>19</v>
      </c>
    </row>
    <row r="55" s="7" customFormat="1" ht="24.7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08.2-a - stavební část'!J30</f>
        <v>0</v>
      </c>
      <c r="AH55" s="117"/>
      <c r="AI55" s="117"/>
      <c r="AJ55" s="117"/>
      <c r="AK55" s="117"/>
      <c r="AL55" s="117"/>
      <c r="AM55" s="117"/>
      <c r="AN55" s="118">
        <f>SUM(AG55,AT55)</f>
        <v>0</v>
      </c>
      <c r="AO55" s="117"/>
      <c r="AP55" s="117"/>
      <c r="AQ55" s="119" t="s">
        <v>79</v>
      </c>
      <c r="AR55" s="120"/>
      <c r="AS55" s="121">
        <v>0</v>
      </c>
      <c r="AT55" s="122">
        <f>ROUND(SUM(AV55:AW55),2)</f>
        <v>0</v>
      </c>
      <c r="AU55" s="123">
        <f>'SO 08.2-a - stavební část'!P93</f>
        <v>0</v>
      </c>
      <c r="AV55" s="122">
        <f>'SO 08.2-a - stavební část'!J33</f>
        <v>0</v>
      </c>
      <c r="AW55" s="122">
        <f>'SO 08.2-a - stavební část'!J34</f>
        <v>0</v>
      </c>
      <c r="AX55" s="122">
        <f>'SO 08.2-a - stavební část'!J35</f>
        <v>0</v>
      </c>
      <c r="AY55" s="122">
        <f>'SO 08.2-a - stavební část'!J36</f>
        <v>0</v>
      </c>
      <c r="AZ55" s="122">
        <f>'SO 08.2-a - stavební část'!F33</f>
        <v>0</v>
      </c>
      <c r="BA55" s="122">
        <f>'SO 08.2-a - stavební část'!F34</f>
        <v>0</v>
      </c>
      <c r="BB55" s="122">
        <f>'SO 08.2-a - stavební část'!F35</f>
        <v>0</v>
      </c>
      <c r="BC55" s="122">
        <f>'SO 08.2-a - stavební část'!F36</f>
        <v>0</v>
      </c>
      <c r="BD55" s="124">
        <f>'SO 08.2-a - stavební část'!F37</f>
        <v>0</v>
      </c>
      <c r="BE55" s="7"/>
      <c r="BT55" s="125" t="s">
        <v>80</v>
      </c>
      <c r="BV55" s="125" t="s">
        <v>74</v>
      </c>
      <c r="BW55" s="125" t="s">
        <v>81</v>
      </c>
      <c r="BX55" s="125" t="s">
        <v>5</v>
      </c>
      <c r="CL55" s="125" t="s">
        <v>19</v>
      </c>
      <c r="CM55" s="125" t="s">
        <v>82</v>
      </c>
    </row>
    <row r="56" s="7" customFormat="1" ht="24.75" customHeight="1">
      <c r="A56" s="113" t="s">
        <v>76</v>
      </c>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08.2-b1 - elektroinsta...'!J30</f>
        <v>0</v>
      </c>
      <c r="AH56" s="117"/>
      <c r="AI56" s="117"/>
      <c r="AJ56" s="117"/>
      <c r="AK56" s="117"/>
      <c r="AL56" s="117"/>
      <c r="AM56" s="117"/>
      <c r="AN56" s="118">
        <f>SUM(AG56,AT56)</f>
        <v>0</v>
      </c>
      <c r="AO56" s="117"/>
      <c r="AP56" s="117"/>
      <c r="AQ56" s="119" t="s">
        <v>79</v>
      </c>
      <c r="AR56" s="120"/>
      <c r="AS56" s="121">
        <v>0</v>
      </c>
      <c r="AT56" s="122">
        <f>ROUND(SUM(AV56:AW56),2)</f>
        <v>0</v>
      </c>
      <c r="AU56" s="123">
        <f>'SO 08.2-b1 - elektroinsta...'!P89</f>
        <v>0</v>
      </c>
      <c r="AV56" s="122">
        <f>'SO 08.2-b1 - elektroinsta...'!J33</f>
        <v>0</v>
      </c>
      <c r="AW56" s="122">
        <f>'SO 08.2-b1 - elektroinsta...'!J34</f>
        <v>0</v>
      </c>
      <c r="AX56" s="122">
        <f>'SO 08.2-b1 - elektroinsta...'!J35</f>
        <v>0</v>
      </c>
      <c r="AY56" s="122">
        <f>'SO 08.2-b1 - elektroinsta...'!J36</f>
        <v>0</v>
      </c>
      <c r="AZ56" s="122">
        <f>'SO 08.2-b1 - elektroinsta...'!F33</f>
        <v>0</v>
      </c>
      <c r="BA56" s="122">
        <f>'SO 08.2-b1 - elektroinsta...'!F34</f>
        <v>0</v>
      </c>
      <c r="BB56" s="122">
        <f>'SO 08.2-b1 - elektroinsta...'!F35</f>
        <v>0</v>
      </c>
      <c r="BC56" s="122">
        <f>'SO 08.2-b1 - elektroinsta...'!F36</f>
        <v>0</v>
      </c>
      <c r="BD56" s="124">
        <f>'SO 08.2-b1 - elektroinsta...'!F37</f>
        <v>0</v>
      </c>
      <c r="BE56" s="7"/>
      <c r="BT56" s="125" t="s">
        <v>80</v>
      </c>
      <c r="BV56" s="125" t="s">
        <v>74</v>
      </c>
      <c r="BW56" s="125" t="s">
        <v>85</v>
      </c>
      <c r="BX56" s="125" t="s">
        <v>5</v>
      </c>
      <c r="CL56" s="125" t="s">
        <v>19</v>
      </c>
      <c r="CM56" s="125" t="s">
        <v>82</v>
      </c>
    </row>
    <row r="57" s="7" customFormat="1" ht="24.75" customHeight="1">
      <c r="A57" s="113" t="s">
        <v>76</v>
      </c>
      <c r="B57" s="114"/>
      <c r="C57" s="115"/>
      <c r="D57" s="116" t="s">
        <v>86</v>
      </c>
      <c r="E57" s="116"/>
      <c r="F57" s="116"/>
      <c r="G57" s="116"/>
      <c r="H57" s="116"/>
      <c r="I57" s="117"/>
      <c r="J57" s="116" t="s">
        <v>87</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08.2-b2 - elektro mate...'!J30</f>
        <v>0</v>
      </c>
      <c r="AH57" s="117"/>
      <c r="AI57" s="117"/>
      <c r="AJ57" s="117"/>
      <c r="AK57" s="117"/>
      <c r="AL57" s="117"/>
      <c r="AM57" s="117"/>
      <c r="AN57" s="118">
        <f>SUM(AG57,AT57)</f>
        <v>0</v>
      </c>
      <c r="AO57" s="117"/>
      <c r="AP57" s="117"/>
      <c r="AQ57" s="119" t="s">
        <v>79</v>
      </c>
      <c r="AR57" s="120"/>
      <c r="AS57" s="121">
        <v>0</v>
      </c>
      <c r="AT57" s="122">
        <f>ROUND(SUM(AV57:AW57),2)</f>
        <v>0</v>
      </c>
      <c r="AU57" s="123">
        <f>'SO 08.2-b2 - elektro mate...'!P84</f>
        <v>0</v>
      </c>
      <c r="AV57" s="122">
        <f>'SO 08.2-b2 - elektro mate...'!J33</f>
        <v>0</v>
      </c>
      <c r="AW57" s="122">
        <f>'SO 08.2-b2 - elektro mate...'!J34</f>
        <v>0</v>
      </c>
      <c r="AX57" s="122">
        <f>'SO 08.2-b2 - elektro mate...'!J35</f>
        <v>0</v>
      </c>
      <c r="AY57" s="122">
        <f>'SO 08.2-b2 - elektro mate...'!J36</f>
        <v>0</v>
      </c>
      <c r="AZ57" s="122">
        <f>'SO 08.2-b2 - elektro mate...'!F33</f>
        <v>0</v>
      </c>
      <c r="BA57" s="122">
        <f>'SO 08.2-b2 - elektro mate...'!F34</f>
        <v>0</v>
      </c>
      <c r="BB57" s="122">
        <f>'SO 08.2-b2 - elektro mate...'!F35</f>
        <v>0</v>
      </c>
      <c r="BC57" s="122">
        <f>'SO 08.2-b2 - elektro mate...'!F36</f>
        <v>0</v>
      </c>
      <c r="BD57" s="124">
        <f>'SO 08.2-b2 - elektro mate...'!F37</f>
        <v>0</v>
      </c>
      <c r="BE57" s="7"/>
      <c r="BT57" s="125" t="s">
        <v>80</v>
      </c>
      <c r="BV57" s="125" t="s">
        <v>74</v>
      </c>
      <c r="BW57" s="125" t="s">
        <v>88</v>
      </c>
      <c r="BX57" s="125" t="s">
        <v>5</v>
      </c>
      <c r="CL57" s="125" t="s">
        <v>19</v>
      </c>
      <c r="CM57" s="125" t="s">
        <v>82</v>
      </c>
    </row>
    <row r="58" s="7" customFormat="1" ht="24.75" customHeight="1">
      <c r="A58" s="113" t="s">
        <v>76</v>
      </c>
      <c r="B58" s="114"/>
      <c r="C58" s="115"/>
      <c r="D58" s="116" t="s">
        <v>89</v>
      </c>
      <c r="E58" s="116"/>
      <c r="F58" s="116"/>
      <c r="G58" s="116"/>
      <c r="H58" s="116"/>
      <c r="I58" s="117"/>
      <c r="J58" s="116" t="s">
        <v>90</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08.2-d - AV technika s...'!J30</f>
        <v>0</v>
      </c>
      <c r="AH58" s="117"/>
      <c r="AI58" s="117"/>
      <c r="AJ58" s="117"/>
      <c r="AK58" s="117"/>
      <c r="AL58" s="117"/>
      <c r="AM58" s="117"/>
      <c r="AN58" s="118">
        <f>SUM(AG58,AT58)</f>
        <v>0</v>
      </c>
      <c r="AO58" s="117"/>
      <c r="AP58" s="117"/>
      <c r="AQ58" s="119" t="s">
        <v>79</v>
      </c>
      <c r="AR58" s="120"/>
      <c r="AS58" s="121">
        <v>0</v>
      </c>
      <c r="AT58" s="122">
        <f>ROUND(SUM(AV58:AW58),2)</f>
        <v>0</v>
      </c>
      <c r="AU58" s="123">
        <f>'SO 08.2-d - AV technika s...'!P82</f>
        <v>0</v>
      </c>
      <c r="AV58" s="122">
        <f>'SO 08.2-d - AV technika s...'!J33</f>
        <v>0</v>
      </c>
      <c r="AW58" s="122">
        <f>'SO 08.2-d - AV technika s...'!J34</f>
        <v>0</v>
      </c>
      <c r="AX58" s="122">
        <f>'SO 08.2-d - AV technika s...'!J35</f>
        <v>0</v>
      </c>
      <c r="AY58" s="122">
        <f>'SO 08.2-d - AV technika s...'!J36</f>
        <v>0</v>
      </c>
      <c r="AZ58" s="122">
        <f>'SO 08.2-d - AV technika s...'!F33</f>
        <v>0</v>
      </c>
      <c r="BA58" s="122">
        <f>'SO 08.2-d - AV technika s...'!F34</f>
        <v>0</v>
      </c>
      <c r="BB58" s="122">
        <f>'SO 08.2-d - AV technika s...'!F35</f>
        <v>0</v>
      </c>
      <c r="BC58" s="122">
        <f>'SO 08.2-d - AV technika s...'!F36</f>
        <v>0</v>
      </c>
      <c r="BD58" s="124">
        <f>'SO 08.2-d - AV technika s...'!F37</f>
        <v>0</v>
      </c>
      <c r="BE58" s="7"/>
      <c r="BT58" s="125" t="s">
        <v>80</v>
      </c>
      <c r="BV58" s="125" t="s">
        <v>74</v>
      </c>
      <c r="BW58" s="125" t="s">
        <v>91</v>
      </c>
      <c r="BX58" s="125" t="s">
        <v>5</v>
      </c>
      <c r="CL58" s="125" t="s">
        <v>19</v>
      </c>
      <c r="CM58" s="125" t="s">
        <v>82</v>
      </c>
    </row>
    <row r="59" s="7" customFormat="1" ht="24.75" customHeight="1">
      <c r="A59" s="113" t="s">
        <v>76</v>
      </c>
      <c r="B59" s="114"/>
      <c r="C59" s="115"/>
      <c r="D59" s="116" t="s">
        <v>92</v>
      </c>
      <c r="E59" s="116"/>
      <c r="F59" s="116"/>
      <c r="G59" s="116"/>
      <c r="H59" s="116"/>
      <c r="I59" s="117"/>
      <c r="J59" s="116" t="s">
        <v>93</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08.2-e - VZT'!J30</f>
        <v>0</v>
      </c>
      <c r="AH59" s="117"/>
      <c r="AI59" s="117"/>
      <c r="AJ59" s="117"/>
      <c r="AK59" s="117"/>
      <c r="AL59" s="117"/>
      <c r="AM59" s="117"/>
      <c r="AN59" s="118">
        <f>SUM(AG59,AT59)</f>
        <v>0</v>
      </c>
      <c r="AO59" s="117"/>
      <c r="AP59" s="117"/>
      <c r="AQ59" s="119" t="s">
        <v>79</v>
      </c>
      <c r="AR59" s="120"/>
      <c r="AS59" s="121">
        <v>0</v>
      </c>
      <c r="AT59" s="122">
        <f>ROUND(SUM(AV59:AW59),2)</f>
        <v>0</v>
      </c>
      <c r="AU59" s="123">
        <f>'SO 08.2-e - VZT'!P80</f>
        <v>0</v>
      </c>
      <c r="AV59" s="122">
        <f>'SO 08.2-e - VZT'!J33</f>
        <v>0</v>
      </c>
      <c r="AW59" s="122">
        <f>'SO 08.2-e - VZT'!J34</f>
        <v>0</v>
      </c>
      <c r="AX59" s="122">
        <f>'SO 08.2-e - VZT'!J35</f>
        <v>0</v>
      </c>
      <c r="AY59" s="122">
        <f>'SO 08.2-e - VZT'!J36</f>
        <v>0</v>
      </c>
      <c r="AZ59" s="122">
        <f>'SO 08.2-e - VZT'!F33</f>
        <v>0</v>
      </c>
      <c r="BA59" s="122">
        <f>'SO 08.2-e - VZT'!F34</f>
        <v>0</v>
      </c>
      <c r="BB59" s="122">
        <f>'SO 08.2-e - VZT'!F35</f>
        <v>0</v>
      </c>
      <c r="BC59" s="122">
        <f>'SO 08.2-e - VZT'!F36</f>
        <v>0</v>
      </c>
      <c r="BD59" s="124">
        <f>'SO 08.2-e - VZT'!F37</f>
        <v>0</v>
      </c>
      <c r="BE59" s="7"/>
      <c r="BT59" s="125" t="s">
        <v>80</v>
      </c>
      <c r="BV59" s="125" t="s">
        <v>74</v>
      </c>
      <c r="BW59" s="125" t="s">
        <v>94</v>
      </c>
      <c r="BX59" s="125" t="s">
        <v>5</v>
      </c>
      <c r="CL59" s="125" t="s">
        <v>19</v>
      </c>
      <c r="CM59" s="125" t="s">
        <v>82</v>
      </c>
    </row>
    <row r="60" s="7" customFormat="1" ht="37.5" customHeight="1">
      <c r="A60" s="113" t="s">
        <v>76</v>
      </c>
      <c r="B60" s="114"/>
      <c r="C60" s="115"/>
      <c r="D60" s="116" t="s">
        <v>95</v>
      </c>
      <c r="E60" s="116"/>
      <c r="F60" s="116"/>
      <c r="G60" s="116"/>
      <c r="H60" s="116"/>
      <c r="I60" s="117"/>
      <c r="J60" s="116" t="s">
        <v>96</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'SO 08.2-VRN - VRN'!J30</f>
        <v>0</v>
      </c>
      <c r="AH60" s="117"/>
      <c r="AI60" s="117"/>
      <c r="AJ60" s="117"/>
      <c r="AK60" s="117"/>
      <c r="AL60" s="117"/>
      <c r="AM60" s="117"/>
      <c r="AN60" s="118">
        <f>SUM(AG60,AT60)</f>
        <v>0</v>
      </c>
      <c r="AO60" s="117"/>
      <c r="AP60" s="117"/>
      <c r="AQ60" s="119" t="s">
        <v>79</v>
      </c>
      <c r="AR60" s="120"/>
      <c r="AS60" s="126">
        <v>0</v>
      </c>
      <c r="AT60" s="127">
        <f>ROUND(SUM(AV60:AW60),2)</f>
        <v>0</v>
      </c>
      <c r="AU60" s="128">
        <f>'SO 08.2-VRN - VRN'!P82</f>
        <v>0</v>
      </c>
      <c r="AV60" s="127">
        <f>'SO 08.2-VRN - VRN'!J33</f>
        <v>0</v>
      </c>
      <c r="AW60" s="127">
        <f>'SO 08.2-VRN - VRN'!J34</f>
        <v>0</v>
      </c>
      <c r="AX60" s="127">
        <f>'SO 08.2-VRN - VRN'!J35</f>
        <v>0</v>
      </c>
      <c r="AY60" s="127">
        <f>'SO 08.2-VRN - VRN'!J36</f>
        <v>0</v>
      </c>
      <c r="AZ60" s="127">
        <f>'SO 08.2-VRN - VRN'!F33</f>
        <v>0</v>
      </c>
      <c r="BA60" s="127">
        <f>'SO 08.2-VRN - VRN'!F34</f>
        <v>0</v>
      </c>
      <c r="BB60" s="127">
        <f>'SO 08.2-VRN - VRN'!F35</f>
        <v>0</v>
      </c>
      <c r="BC60" s="127">
        <f>'SO 08.2-VRN - VRN'!F36</f>
        <v>0</v>
      </c>
      <c r="BD60" s="129">
        <f>'SO 08.2-VRN - VRN'!F37</f>
        <v>0</v>
      </c>
      <c r="BE60" s="7"/>
      <c r="BT60" s="125" t="s">
        <v>80</v>
      </c>
      <c r="BV60" s="125" t="s">
        <v>74</v>
      </c>
      <c r="BW60" s="125" t="s">
        <v>97</v>
      </c>
      <c r="BX60" s="125" t="s">
        <v>5</v>
      </c>
      <c r="CL60" s="125" t="s">
        <v>19</v>
      </c>
      <c r="CM60" s="125" t="s">
        <v>82</v>
      </c>
    </row>
    <row r="61" s="2" customFormat="1" ht="30" customHeight="1">
      <c r="A61" s="40"/>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6"/>
      <c r="AS61" s="40"/>
      <c r="AT61" s="40"/>
      <c r="AU61" s="40"/>
      <c r="AV61" s="40"/>
      <c r="AW61" s="40"/>
      <c r="AX61" s="40"/>
      <c r="AY61" s="40"/>
      <c r="AZ61" s="40"/>
      <c r="BA61" s="40"/>
      <c r="BB61" s="40"/>
      <c r="BC61" s="40"/>
      <c r="BD61" s="40"/>
      <c r="BE61" s="40"/>
    </row>
    <row r="62" s="2" customFormat="1" ht="6.96" customHeight="1">
      <c r="A62" s="40"/>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6"/>
      <c r="AS62" s="40"/>
      <c r="AT62" s="40"/>
      <c r="AU62" s="40"/>
      <c r="AV62" s="40"/>
      <c r="AW62" s="40"/>
      <c r="AX62" s="40"/>
      <c r="AY62" s="40"/>
      <c r="AZ62" s="40"/>
      <c r="BA62" s="40"/>
      <c r="BB62" s="40"/>
      <c r="BC62" s="40"/>
      <c r="BD62" s="40"/>
      <c r="BE62" s="40"/>
    </row>
  </sheetData>
  <sheetProtection sheet="1" formatColumns="0" formatRows="0" objects="1" scenarios="1" spinCount="100000" saltValue="eVHCGyskqgjOO0ofja4nutea5ob8HVeNMxkUE0TLo1Wt6VPgyKkzfmmAEbvweUpHccsEItLiVZ5u048DMVAorg==" hashValue="vRB8cyYgz42QeMdZucY+ljltJaFC5FEwGftxnMHCbqaf+tSBmOMqnxd/J2dJqjPue7CY9OcO3SmoSsYJxBAvaw=="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8.2-a - stavební část'!C2" display="/"/>
    <hyperlink ref="A56" location="'SO 08.2-b1 - elektroinsta...'!C2" display="/"/>
    <hyperlink ref="A57" location="'SO 08.2-b2 - elektro mate...'!C2" display="/"/>
    <hyperlink ref="A58" location="'SO 08.2-d - AV technika s...'!C2" display="/"/>
    <hyperlink ref="A59" location="'SO 08.2-e - VZT'!C2" display="/"/>
    <hyperlink ref="A60" location="'SO 08.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81</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Zahradní, Chomutov-m 8.2+8.3</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ROUND(J93,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ROUND((SUM(BE93:BE414)),  2)</f>
        <v>0</v>
      </c>
      <c r="G33" s="40"/>
      <c r="H33" s="40"/>
      <c r="I33" s="150">
        <v>0.20999999999999999</v>
      </c>
      <c r="J33" s="149">
        <f>ROUND(((SUM(BE93:BE414))*I33),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ROUND((SUM(BF93:BF414)),  2)</f>
        <v>0</v>
      </c>
      <c r="G34" s="40"/>
      <c r="H34" s="40"/>
      <c r="I34" s="150">
        <v>0.14999999999999999</v>
      </c>
      <c r="J34" s="149">
        <f>ROUND(((SUM(BF93:BF414))*I34),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ROUND((SUM(BG93:BG414)),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ROUND((SUM(BH93:BH414)),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ROUND((SUM(BI93:BI414)),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Zahradní, Chomutov-m 8.2+8.3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08.2-a - stavební část</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J93</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105</v>
      </c>
      <c r="E60" s="170"/>
      <c r="F60" s="170"/>
      <c r="G60" s="170"/>
      <c r="H60" s="170"/>
      <c r="I60" s="170"/>
      <c r="J60" s="171">
        <f>J94</f>
        <v>0</v>
      </c>
      <c r="K60" s="168"/>
      <c r="L60" s="172"/>
      <c r="S60" s="9"/>
      <c r="T60" s="9"/>
      <c r="U60" s="9"/>
      <c r="V60" s="9"/>
      <c r="W60" s="9"/>
      <c r="X60" s="9"/>
      <c r="Y60" s="9"/>
      <c r="Z60" s="9"/>
      <c r="AA60" s="9"/>
      <c r="AB60" s="9"/>
      <c r="AC60" s="9"/>
      <c r="AD60" s="9"/>
      <c r="AE60" s="9"/>
    </row>
    <row r="61" s="10" customFormat="1" ht="19.92" customHeight="1">
      <c r="A61" s="10"/>
      <c r="B61" s="173"/>
      <c r="C61" s="174"/>
      <c r="D61" s="175" t="s">
        <v>106</v>
      </c>
      <c r="E61" s="176"/>
      <c r="F61" s="176"/>
      <c r="G61" s="176"/>
      <c r="H61" s="176"/>
      <c r="I61" s="176"/>
      <c r="J61" s="177">
        <f>J95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107</v>
      </c>
      <c r="E62" s="176"/>
      <c r="F62" s="176"/>
      <c r="G62" s="176"/>
      <c r="H62" s="176"/>
      <c r="I62" s="176"/>
      <c r="J62" s="177">
        <f>J139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108</v>
      </c>
      <c r="E63" s="176"/>
      <c r="F63" s="176"/>
      <c r="G63" s="176"/>
      <c r="H63" s="176"/>
      <c r="I63" s="176"/>
      <c r="J63" s="177">
        <f>J161</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109</v>
      </c>
      <c r="E64" s="170"/>
      <c r="F64" s="170"/>
      <c r="G64" s="170"/>
      <c r="H64" s="170"/>
      <c r="I64" s="170"/>
      <c r="J64" s="171">
        <f>J184</f>
        <v>0</v>
      </c>
      <c r="K64" s="168"/>
      <c r="L64" s="172"/>
      <c r="S64" s="9"/>
      <c r="T64" s="9"/>
      <c r="U64" s="9"/>
      <c r="V64" s="9"/>
      <c r="W64" s="9"/>
      <c r="X64" s="9"/>
      <c r="Y64" s="9"/>
      <c r="Z64" s="9"/>
      <c r="AA64" s="9"/>
      <c r="AB64" s="9"/>
      <c r="AC64" s="9"/>
      <c r="AD64" s="9"/>
      <c r="AE64" s="9"/>
    </row>
    <row r="65" s="10" customFormat="1" ht="19.92" customHeight="1">
      <c r="A65" s="10"/>
      <c r="B65" s="173"/>
      <c r="C65" s="174"/>
      <c r="D65" s="175" t="s">
        <v>110</v>
      </c>
      <c r="E65" s="176"/>
      <c r="F65" s="176"/>
      <c r="G65" s="176"/>
      <c r="H65" s="176"/>
      <c r="I65" s="176"/>
      <c r="J65" s="177">
        <f>J185</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111</v>
      </c>
      <c r="E66" s="176"/>
      <c r="F66" s="176"/>
      <c r="G66" s="176"/>
      <c r="H66" s="176"/>
      <c r="I66" s="176"/>
      <c r="J66" s="177">
        <f>J213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112</v>
      </c>
      <c r="E67" s="176"/>
      <c r="F67" s="176"/>
      <c r="G67" s="176"/>
      <c r="H67" s="176"/>
      <c r="I67" s="176"/>
      <c r="J67" s="177">
        <f>J224</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113</v>
      </c>
      <c r="E68" s="176"/>
      <c r="F68" s="176"/>
      <c r="G68" s="176"/>
      <c r="H68" s="176"/>
      <c r="I68" s="176"/>
      <c r="J68" s="177">
        <f>J251</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114</v>
      </c>
      <c r="E69" s="176"/>
      <c r="F69" s="176"/>
      <c r="G69" s="176"/>
      <c r="H69" s="176"/>
      <c r="I69" s="176"/>
      <c r="J69" s="177">
        <f>J260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115</v>
      </c>
      <c r="E70" s="176"/>
      <c r="F70" s="176"/>
      <c r="G70" s="176"/>
      <c r="H70" s="176"/>
      <c r="I70" s="176"/>
      <c r="J70" s="177">
        <f>J307</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116</v>
      </c>
      <c r="E71" s="176"/>
      <c r="F71" s="176"/>
      <c r="G71" s="176"/>
      <c r="H71" s="176"/>
      <c r="I71" s="176"/>
      <c r="J71" s="177">
        <f>J336</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117</v>
      </c>
      <c r="E72" s="176"/>
      <c r="F72" s="176"/>
      <c r="G72" s="176"/>
      <c r="H72" s="176"/>
      <c r="I72" s="176"/>
      <c r="J72" s="177">
        <f>J381</f>
        <v>0</v>
      </c>
      <c r="K72" s="174"/>
      <c r="L72" s="178"/>
      <c r="S72" s="10"/>
      <c r="T72" s="10"/>
      <c r="U72" s="10"/>
      <c r="V72" s="10"/>
      <c r="W72" s="10"/>
      <c r="X72" s="10"/>
      <c r="Y72" s="10"/>
      <c r="Z72" s="10"/>
      <c r="AA72" s="10"/>
      <c r="AB72" s="10"/>
      <c r="AC72" s="10"/>
      <c r="AD72" s="10"/>
      <c r="AE72" s="10"/>
    </row>
    <row r="73" s="9" customFormat="1" ht="24.96" customHeight="1">
      <c r="A73" s="9"/>
      <c r="B73" s="167"/>
      <c r="C73" s="168"/>
      <c r="D73" s="169" t="s">
        <v>118</v>
      </c>
      <c r="E73" s="170"/>
      <c r="F73" s="170"/>
      <c r="G73" s="170"/>
      <c r="H73" s="170"/>
      <c r="I73" s="170"/>
      <c r="J73" s="171">
        <f>J412</f>
        <v>0</v>
      </c>
      <c r="K73" s="168"/>
      <c r="L73" s="172"/>
      <c r="S73" s="9"/>
      <c r="T73" s="9"/>
      <c r="U73" s="9"/>
      <c r="V73" s="9"/>
      <c r="W73" s="9"/>
      <c r="X73" s="9"/>
      <c r="Y73" s="9"/>
      <c r="Z73" s="9"/>
      <c r="AA73" s="9"/>
      <c r="AB73" s="9"/>
      <c r="AC73" s="9"/>
      <c r="AD73" s="9"/>
      <c r="AE73" s="9"/>
    </row>
    <row r="74" s="2" customFormat="1" ht="21.84"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62"/>
      <c r="J75" s="62"/>
      <c r="K75" s="62"/>
      <c r="L75" s="136"/>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64"/>
      <c r="J79" s="64"/>
      <c r="K79" s="64"/>
      <c r="L79" s="136"/>
      <c r="S79" s="40"/>
      <c r="T79" s="40"/>
      <c r="U79" s="40"/>
      <c r="V79" s="40"/>
      <c r="W79" s="40"/>
      <c r="X79" s="40"/>
      <c r="Y79" s="40"/>
      <c r="Z79" s="40"/>
      <c r="AA79" s="40"/>
      <c r="AB79" s="40"/>
      <c r="AC79" s="40"/>
      <c r="AD79" s="40"/>
      <c r="AE79" s="40"/>
    </row>
    <row r="80" s="2" customFormat="1" ht="24.96" customHeight="1">
      <c r="A80" s="40"/>
      <c r="B80" s="41"/>
      <c r="C80" s="25" t="s">
        <v>119</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16</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162" t="str">
        <f>E7</f>
        <v>INFRASTRUKTURA ZŠ CHOMUTOV - učebna pří.vědy -ZŠ Zahradní, Chomutov-m 8.2+8.3</v>
      </c>
      <c r="F83" s="34"/>
      <c r="G83" s="34"/>
      <c r="H83" s="34"/>
      <c r="I83" s="42"/>
      <c r="J83" s="42"/>
      <c r="K83" s="42"/>
      <c r="L83" s="136"/>
      <c r="S83" s="40"/>
      <c r="T83" s="40"/>
      <c r="U83" s="40"/>
      <c r="V83" s="40"/>
      <c r="W83" s="40"/>
      <c r="X83" s="40"/>
      <c r="Y83" s="40"/>
      <c r="Z83" s="40"/>
      <c r="AA83" s="40"/>
      <c r="AB83" s="40"/>
      <c r="AC83" s="40"/>
      <c r="AD83" s="40"/>
      <c r="AE83" s="40"/>
    </row>
    <row r="84" s="2" customFormat="1" ht="12" customHeight="1">
      <c r="A84" s="40"/>
      <c r="B84" s="41"/>
      <c r="C84" s="34" t="s">
        <v>99</v>
      </c>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6.5" customHeight="1">
      <c r="A85" s="40"/>
      <c r="B85" s="41"/>
      <c r="C85" s="42"/>
      <c r="D85" s="42"/>
      <c r="E85" s="71" t="str">
        <f>E9</f>
        <v>SO 08.2-a - stavební část</v>
      </c>
      <c r="F85" s="42"/>
      <c r="G85" s="42"/>
      <c r="H85" s="42"/>
      <c r="I85" s="42"/>
      <c r="J85" s="42"/>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F12</f>
        <v xml:space="preserve"> </v>
      </c>
      <c r="G87" s="42"/>
      <c r="H87" s="42"/>
      <c r="I87" s="34" t="s">
        <v>23</v>
      </c>
      <c r="J87" s="74" t="str">
        <f>IF(J12="","",J12)</f>
        <v>12. 1. 2022</v>
      </c>
      <c r="K87" s="42"/>
      <c r="L87" s="13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5.15" customHeight="1">
      <c r="A89" s="40"/>
      <c r="B89" s="41"/>
      <c r="C89" s="34" t="s">
        <v>25</v>
      </c>
      <c r="D89" s="42"/>
      <c r="E89" s="42"/>
      <c r="F89" s="29" t="str">
        <f>E15</f>
        <v xml:space="preserve"> </v>
      </c>
      <c r="G89" s="42"/>
      <c r="H89" s="42"/>
      <c r="I89" s="34" t="s">
        <v>30</v>
      </c>
      <c r="J89" s="38" t="str">
        <f>E21</f>
        <v xml:space="preserve"> </v>
      </c>
      <c r="K89" s="42"/>
      <c r="L89" s="136"/>
      <c r="S89" s="40"/>
      <c r="T89" s="40"/>
      <c r="U89" s="40"/>
      <c r="V89" s="40"/>
      <c r="W89" s="40"/>
      <c r="X89" s="40"/>
      <c r="Y89" s="40"/>
      <c r="Z89" s="40"/>
      <c r="AA89" s="40"/>
      <c r="AB89" s="40"/>
      <c r="AC89" s="40"/>
      <c r="AD89" s="40"/>
      <c r="AE89" s="40"/>
    </row>
    <row r="90" s="2" customFormat="1" ht="25.65" customHeight="1">
      <c r="A90" s="40"/>
      <c r="B90" s="41"/>
      <c r="C90" s="34" t="s">
        <v>28</v>
      </c>
      <c r="D90" s="42"/>
      <c r="E90" s="42"/>
      <c r="F90" s="29" t="str">
        <f>IF(E18="","",E18)</f>
        <v>Vyplň údaj</v>
      </c>
      <c r="G90" s="42"/>
      <c r="H90" s="42"/>
      <c r="I90" s="34" t="s">
        <v>32</v>
      </c>
      <c r="J90" s="38" t="str">
        <f>E24</f>
        <v>Ing. Kateřina Tumpachová</v>
      </c>
      <c r="K90" s="42"/>
      <c r="L90" s="136"/>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36"/>
      <c r="S91" s="40"/>
      <c r="T91" s="40"/>
      <c r="U91" s="40"/>
      <c r="V91" s="40"/>
      <c r="W91" s="40"/>
      <c r="X91" s="40"/>
      <c r="Y91" s="40"/>
      <c r="Z91" s="40"/>
      <c r="AA91" s="40"/>
      <c r="AB91" s="40"/>
      <c r="AC91" s="40"/>
      <c r="AD91" s="40"/>
      <c r="AE91" s="40"/>
    </row>
    <row r="92" s="11" customFormat="1" ht="29.28" customHeight="1">
      <c r="A92" s="179"/>
      <c r="B92" s="180"/>
      <c r="C92" s="181" t="s">
        <v>120</v>
      </c>
      <c r="D92" s="182" t="s">
        <v>57</v>
      </c>
      <c r="E92" s="182" t="s">
        <v>53</v>
      </c>
      <c r="F92" s="182" t="s">
        <v>54</v>
      </c>
      <c r="G92" s="182" t="s">
        <v>121</v>
      </c>
      <c r="H92" s="182" t="s">
        <v>122</v>
      </c>
      <c r="I92" s="182" t="s">
        <v>123</v>
      </c>
      <c r="J92" s="182" t="s">
        <v>103</v>
      </c>
      <c r="K92" s="183" t="s">
        <v>124</v>
      </c>
      <c r="L92" s="184"/>
      <c r="M92" s="94" t="s">
        <v>19</v>
      </c>
      <c r="N92" s="95" t="s">
        <v>42</v>
      </c>
      <c r="O92" s="95" t="s">
        <v>125</v>
      </c>
      <c r="P92" s="95" t="s">
        <v>126</v>
      </c>
      <c r="Q92" s="95" t="s">
        <v>127</v>
      </c>
      <c r="R92" s="95" t="s">
        <v>128</v>
      </c>
      <c r="S92" s="95" t="s">
        <v>129</v>
      </c>
      <c r="T92" s="96" t="s">
        <v>130</v>
      </c>
      <c r="U92" s="179"/>
      <c r="V92" s="179"/>
      <c r="W92" s="179"/>
      <c r="X92" s="179"/>
      <c r="Y92" s="179"/>
      <c r="Z92" s="179"/>
      <c r="AA92" s="179"/>
      <c r="AB92" s="179"/>
      <c r="AC92" s="179"/>
      <c r="AD92" s="179"/>
      <c r="AE92" s="179"/>
    </row>
    <row r="93" s="2" customFormat="1" ht="22.8" customHeight="1">
      <c r="A93" s="40"/>
      <c r="B93" s="41"/>
      <c r="C93" s="101" t="s">
        <v>131</v>
      </c>
      <c r="D93" s="42"/>
      <c r="E93" s="42"/>
      <c r="F93" s="42"/>
      <c r="G93" s="42"/>
      <c r="H93" s="42"/>
      <c r="I93" s="42"/>
      <c r="J93" s="185">
        <f>BK93</f>
        <v>0</v>
      </c>
      <c r="K93" s="42"/>
      <c r="L93" s="46"/>
      <c r="M93" s="97"/>
      <c r="N93" s="186"/>
      <c r="O93" s="98"/>
      <c r="P93" s="187">
        <f>P94+P184+P412</f>
        <v>0</v>
      </c>
      <c r="Q93" s="98"/>
      <c r="R93" s="187">
        <f>R94+R184+R412</f>
        <v>0</v>
      </c>
      <c r="S93" s="98"/>
      <c r="T93" s="188">
        <f>T94+T184+T412</f>
        <v>0</v>
      </c>
      <c r="U93" s="40"/>
      <c r="V93" s="40"/>
      <c r="W93" s="40"/>
      <c r="X93" s="40"/>
      <c r="Y93" s="40"/>
      <c r="Z93" s="40"/>
      <c r="AA93" s="40"/>
      <c r="AB93" s="40"/>
      <c r="AC93" s="40"/>
      <c r="AD93" s="40"/>
      <c r="AE93" s="40"/>
      <c r="AT93" s="19" t="s">
        <v>71</v>
      </c>
      <c r="AU93" s="19" t="s">
        <v>104</v>
      </c>
      <c r="BK93" s="189">
        <f>BK94+BK184+BK412</f>
        <v>0</v>
      </c>
    </row>
    <row r="94" s="12" customFormat="1" ht="25.92" customHeight="1">
      <c r="A94" s="12"/>
      <c r="B94" s="190"/>
      <c r="C94" s="191"/>
      <c r="D94" s="192" t="s">
        <v>71</v>
      </c>
      <c r="E94" s="193" t="s">
        <v>132</v>
      </c>
      <c r="F94" s="193" t="s">
        <v>133</v>
      </c>
      <c r="G94" s="191"/>
      <c r="H94" s="191"/>
      <c r="I94" s="194"/>
      <c r="J94" s="195">
        <f>BK94</f>
        <v>0</v>
      </c>
      <c r="K94" s="191"/>
      <c r="L94" s="196"/>
      <c r="M94" s="197"/>
      <c r="N94" s="198"/>
      <c r="O94" s="198"/>
      <c r="P94" s="199">
        <f>P95+P139+P161</f>
        <v>0</v>
      </c>
      <c r="Q94" s="198"/>
      <c r="R94" s="199">
        <f>R95+R139+R161</f>
        <v>0</v>
      </c>
      <c r="S94" s="198"/>
      <c r="T94" s="200">
        <f>T95+T139+T161</f>
        <v>0</v>
      </c>
      <c r="U94" s="12"/>
      <c r="V94" s="12"/>
      <c r="W94" s="12"/>
      <c r="X94" s="12"/>
      <c r="Y94" s="12"/>
      <c r="Z94" s="12"/>
      <c r="AA94" s="12"/>
      <c r="AB94" s="12"/>
      <c r="AC94" s="12"/>
      <c r="AD94" s="12"/>
      <c r="AE94" s="12"/>
      <c r="AR94" s="201" t="s">
        <v>80</v>
      </c>
      <c r="AT94" s="202" t="s">
        <v>71</v>
      </c>
      <c r="AU94" s="202" t="s">
        <v>72</v>
      </c>
      <c r="AY94" s="201" t="s">
        <v>134</v>
      </c>
      <c r="BK94" s="203">
        <f>BK95+BK139+BK161</f>
        <v>0</v>
      </c>
    </row>
    <row r="95" s="12" customFormat="1" ht="22.8" customHeight="1">
      <c r="A95" s="12"/>
      <c r="B95" s="190"/>
      <c r="C95" s="191"/>
      <c r="D95" s="192" t="s">
        <v>71</v>
      </c>
      <c r="E95" s="204" t="s">
        <v>135</v>
      </c>
      <c r="F95" s="204" t="s">
        <v>136</v>
      </c>
      <c r="G95" s="191"/>
      <c r="H95" s="191"/>
      <c r="I95" s="194"/>
      <c r="J95" s="205">
        <f>BK95</f>
        <v>0</v>
      </c>
      <c r="K95" s="191"/>
      <c r="L95" s="196"/>
      <c r="M95" s="197"/>
      <c r="N95" s="198"/>
      <c r="O95" s="198"/>
      <c r="P95" s="199">
        <f>SUM(P96:P138)</f>
        <v>0</v>
      </c>
      <c r="Q95" s="198"/>
      <c r="R95" s="199">
        <f>SUM(R96:R138)</f>
        <v>0</v>
      </c>
      <c r="S95" s="198"/>
      <c r="T95" s="200">
        <f>SUM(T96:T138)</f>
        <v>0</v>
      </c>
      <c r="U95" s="12"/>
      <c r="V95" s="12"/>
      <c r="W95" s="12"/>
      <c r="X95" s="12"/>
      <c r="Y95" s="12"/>
      <c r="Z95" s="12"/>
      <c r="AA95" s="12"/>
      <c r="AB95" s="12"/>
      <c r="AC95" s="12"/>
      <c r="AD95" s="12"/>
      <c r="AE95" s="12"/>
      <c r="AR95" s="201" t="s">
        <v>80</v>
      </c>
      <c r="AT95" s="202" t="s">
        <v>71</v>
      </c>
      <c r="AU95" s="202" t="s">
        <v>80</v>
      </c>
      <c r="AY95" s="201" t="s">
        <v>134</v>
      </c>
      <c r="BK95" s="203">
        <f>SUM(BK96:BK138)</f>
        <v>0</v>
      </c>
    </row>
    <row r="96" s="2" customFormat="1" ht="21.75" customHeight="1">
      <c r="A96" s="40"/>
      <c r="B96" s="41"/>
      <c r="C96" s="206" t="s">
        <v>80</v>
      </c>
      <c r="D96" s="206" t="s">
        <v>137</v>
      </c>
      <c r="E96" s="207" t="s">
        <v>138</v>
      </c>
      <c r="F96" s="208" t="s">
        <v>139</v>
      </c>
      <c r="G96" s="209" t="s">
        <v>140</v>
      </c>
      <c r="H96" s="210">
        <v>66.040000000000006</v>
      </c>
      <c r="I96" s="211"/>
      <c r="J96" s="212">
        <f>ROUND(I96*H96,2)</f>
        <v>0</v>
      </c>
      <c r="K96" s="208" t="s">
        <v>141</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142</v>
      </c>
      <c r="AT96" s="217" t="s">
        <v>137</v>
      </c>
      <c r="AU96" s="217" t="s">
        <v>82</v>
      </c>
      <c r="AY96" s="19" t="s">
        <v>134</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142</v>
      </c>
      <c r="BM96" s="217" t="s">
        <v>82</v>
      </c>
    </row>
    <row r="97" s="2" customFormat="1">
      <c r="A97" s="40"/>
      <c r="B97" s="41"/>
      <c r="C97" s="42"/>
      <c r="D97" s="219" t="s">
        <v>143</v>
      </c>
      <c r="E97" s="42"/>
      <c r="F97" s="220" t="s">
        <v>139</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143</v>
      </c>
      <c r="AU97" s="19" t="s">
        <v>82</v>
      </c>
    </row>
    <row r="98" s="2" customFormat="1" ht="24.15" customHeight="1">
      <c r="A98" s="40"/>
      <c r="B98" s="41"/>
      <c r="C98" s="206" t="s">
        <v>82</v>
      </c>
      <c r="D98" s="206" t="s">
        <v>137</v>
      </c>
      <c r="E98" s="207" t="s">
        <v>144</v>
      </c>
      <c r="F98" s="208" t="s">
        <v>145</v>
      </c>
      <c r="G98" s="209" t="s">
        <v>140</v>
      </c>
      <c r="H98" s="210">
        <v>66.040000000000006</v>
      </c>
      <c r="I98" s="211"/>
      <c r="J98" s="212">
        <f>ROUND(I98*H98,2)</f>
        <v>0</v>
      </c>
      <c r="K98" s="208" t="s">
        <v>141</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142</v>
      </c>
      <c r="AT98" s="217" t="s">
        <v>137</v>
      </c>
      <c r="AU98" s="217" t="s">
        <v>82</v>
      </c>
      <c r="AY98" s="19" t="s">
        <v>134</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142</v>
      </c>
      <c r="BM98" s="217" t="s">
        <v>142</v>
      </c>
    </row>
    <row r="99" s="2" customFormat="1">
      <c r="A99" s="40"/>
      <c r="B99" s="41"/>
      <c r="C99" s="42"/>
      <c r="D99" s="219" t="s">
        <v>143</v>
      </c>
      <c r="E99" s="42"/>
      <c r="F99" s="220" t="s">
        <v>145</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143</v>
      </c>
      <c r="AU99" s="19" t="s">
        <v>82</v>
      </c>
    </row>
    <row r="100" s="2" customFormat="1">
      <c r="A100" s="40"/>
      <c r="B100" s="41"/>
      <c r="C100" s="42"/>
      <c r="D100" s="219" t="s">
        <v>146</v>
      </c>
      <c r="E100" s="42"/>
      <c r="F100" s="224" t="s">
        <v>147</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146</v>
      </c>
      <c r="AU100" s="19" t="s">
        <v>82</v>
      </c>
    </row>
    <row r="101" s="2" customFormat="1" ht="24.15" customHeight="1">
      <c r="A101" s="40"/>
      <c r="B101" s="41"/>
      <c r="C101" s="206" t="s">
        <v>148</v>
      </c>
      <c r="D101" s="206" t="s">
        <v>137</v>
      </c>
      <c r="E101" s="207" t="s">
        <v>149</v>
      </c>
      <c r="F101" s="208" t="s">
        <v>150</v>
      </c>
      <c r="G101" s="209" t="s">
        <v>140</v>
      </c>
      <c r="H101" s="210">
        <v>66.040000000000006</v>
      </c>
      <c r="I101" s="211"/>
      <c r="J101" s="212">
        <f>ROUND(I101*H101,2)</f>
        <v>0</v>
      </c>
      <c r="K101" s="208" t="s">
        <v>141</v>
      </c>
      <c r="L101" s="46"/>
      <c r="M101" s="213" t="s">
        <v>19</v>
      </c>
      <c r="N101" s="214" t="s">
        <v>43</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142</v>
      </c>
      <c r="AT101" s="217" t="s">
        <v>137</v>
      </c>
      <c r="AU101" s="217" t="s">
        <v>82</v>
      </c>
      <c r="AY101" s="19" t="s">
        <v>134</v>
      </c>
      <c r="BE101" s="218">
        <f>IF(N101="základní",J101,0)</f>
        <v>0</v>
      </c>
      <c r="BF101" s="218">
        <f>IF(N101="snížená",J101,0)</f>
        <v>0</v>
      </c>
      <c r="BG101" s="218">
        <f>IF(N101="zákl. přenesená",J101,0)</f>
        <v>0</v>
      </c>
      <c r="BH101" s="218">
        <f>IF(N101="sníž. přenesená",J101,0)</f>
        <v>0</v>
      </c>
      <c r="BI101" s="218">
        <f>IF(N101="nulová",J101,0)</f>
        <v>0</v>
      </c>
      <c r="BJ101" s="19" t="s">
        <v>80</v>
      </c>
      <c r="BK101" s="218">
        <f>ROUND(I101*H101,2)</f>
        <v>0</v>
      </c>
      <c r="BL101" s="19" t="s">
        <v>142</v>
      </c>
      <c r="BM101" s="217" t="s">
        <v>135</v>
      </c>
    </row>
    <row r="102" s="2" customFormat="1">
      <c r="A102" s="40"/>
      <c r="B102" s="41"/>
      <c r="C102" s="42"/>
      <c r="D102" s="219" t="s">
        <v>143</v>
      </c>
      <c r="E102" s="42"/>
      <c r="F102" s="220" t="s">
        <v>150</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143</v>
      </c>
      <c r="AU102" s="19" t="s">
        <v>82</v>
      </c>
    </row>
    <row r="103" s="2" customFormat="1">
      <c r="A103" s="40"/>
      <c r="B103" s="41"/>
      <c r="C103" s="42"/>
      <c r="D103" s="219" t="s">
        <v>146</v>
      </c>
      <c r="E103" s="42"/>
      <c r="F103" s="224" t="s">
        <v>151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146</v>
      </c>
      <c r="AU103" s="19" t="s">
        <v>82</v>
      </c>
    </row>
    <row r="104" s="2" customFormat="1" ht="16.5" customHeight="1">
      <c r="A104" s="40"/>
      <c r="B104" s="41"/>
      <c r="C104" s="206" t="s">
        <v>142</v>
      </c>
      <c r="D104" s="206" t="s">
        <v>137</v>
      </c>
      <c r="E104" s="207" t="s">
        <v>152</v>
      </c>
      <c r="F104" s="208" t="s">
        <v>153</v>
      </c>
      <c r="G104" s="209" t="s">
        <v>140</v>
      </c>
      <c r="H104" s="210">
        <v>66.040000000000006</v>
      </c>
      <c r="I104" s="211"/>
      <c r="J104" s="212">
        <f>ROUND(I104*H104,2)</f>
        <v>0</v>
      </c>
      <c r="K104" s="208" t="s">
        <v>141</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142</v>
      </c>
      <c r="AT104" s="217" t="s">
        <v>137</v>
      </c>
      <c r="AU104" s="217" t="s">
        <v>82</v>
      </c>
      <c r="AY104" s="19" t="s">
        <v>134</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142</v>
      </c>
      <c r="BM104" s="217" t="s">
        <v>154</v>
      </c>
    </row>
    <row r="105" s="2" customFormat="1">
      <c r="A105" s="40"/>
      <c r="B105" s="41"/>
      <c r="C105" s="42"/>
      <c r="D105" s="219" t="s">
        <v>143</v>
      </c>
      <c r="E105" s="42"/>
      <c r="F105" s="220" t="s">
        <v>153</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143</v>
      </c>
      <c r="AU105" s="19" t="s">
        <v>82</v>
      </c>
    </row>
    <row r="106" s="2" customFormat="1" ht="24.15" customHeight="1">
      <c r="A106" s="40"/>
      <c r="B106" s="41"/>
      <c r="C106" s="206" t="s">
        <v>155</v>
      </c>
      <c r="D106" s="206" t="s">
        <v>137</v>
      </c>
      <c r="E106" s="207" t="s">
        <v>156</v>
      </c>
      <c r="F106" s="208" t="s">
        <v>157</v>
      </c>
      <c r="G106" s="209" t="s">
        <v>140</v>
      </c>
      <c r="H106" s="210">
        <v>66.040000000000006</v>
      </c>
      <c r="I106" s="211"/>
      <c r="J106" s="212">
        <f>ROUND(I106*H106,2)</f>
        <v>0</v>
      </c>
      <c r="K106" s="208" t="s">
        <v>141</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142</v>
      </c>
      <c r="AT106" s="217" t="s">
        <v>137</v>
      </c>
      <c r="AU106" s="217" t="s">
        <v>82</v>
      </c>
      <c r="AY106" s="19" t="s">
        <v>134</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142</v>
      </c>
      <c r="BM106" s="217" t="s">
        <v>158</v>
      </c>
    </row>
    <row r="107" s="2" customFormat="1">
      <c r="A107" s="40"/>
      <c r="B107" s="41"/>
      <c r="C107" s="42"/>
      <c r="D107" s="219" t="s">
        <v>143</v>
      </c>
      <c r="E107" s="42"/>
      <c r="F107" s="220" t="s">
        <v>157</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143</v>
      </c>
      <c r="AU107" s="19" t="s">
        <v>82</v>
      </c>
    </row>
    <row r="108" s="2" customFormat="1">
      <c r="A108" s="40"/>
      <c r="B108" s="41"/>
      <c r="C108" s="42"/>
      <c r="D108" s="219" t="s">
        <v>146</v>
      </c>
      <c r="E108" s="42"/>
      <c r="F108" s="224" t="s">
        <v>159</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146</v>
      </c>
      <c r="AU108" s="19" t="s">
        <v>82</v>
      </c>
    </row>
    <row r="109" s="2" customFormat="1" ht="16.5" customHeight="1">
      <c r="A109" s="40"/>
      <c r="B109" s="41"/>
      <c r="C109" s="206" t="s">
        <v>135</v>
      </c>
      <c r="D109" s="206" t="s">
        <v>137</v>
      </c>
      <c r="E109" s="207" t="s">
        <v>160</v>
      </c>
      <c r="F109" s="208" t="s">
        <v>161</v>
      </c>
      <c r="G109" s="209" t="s">
        <v>140</v>
      </c>
      <c r="H109" s="210">
        <v>128.60900000000001</v>
      </c>
      <c r="I109" s="211"/>
      <c r="J109" s="212">
        <f>ROUND(I109*H109,2)</f>
        <v>0</v>
      </c>
      <c r="K109" s="208" t="s">
        <v>141</v>
      </c>
      <c r="L109" s="46"/>
      <c r="M109" s="213" t="s">
        <v>19</v>
      </c>
      <c r="N109" s="214" t="s">
        <v>43</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142</v>
      </c>
      <c r="AT109" s="217" t="s">
        <v>137</v>
      </c>
      <c r="AU109" s="217" t="s">
        <v>82</v>
      </c>
      <c r="AY109" s="19" t="s">
        <v>134</v>
      </c>
      <c r="BE109" s="218">
        <f>IF(N109="základní",J109,0)</f>
        <v>0</v>
      </c>
      <c r="BF109" s="218">
        <f>IF(N109="snížená",J109,0)</f>
        <v>0</v>
      </c>
      <c r="BG109" s="218">
        <f>IF(N109="zákl. přenesená",J109,0)</f>
        <v>0</v>
      </c>
      <c r="BH109" s="218">
        <f>IF(N109="sníž. přenesená",J109,0)</f>
        <v>0</v>
      </c>
      <c r="BI109" s="218">
        <f>IF(N109="nulová",J109,0)</f>
        <v>0</v>
      </c>
      <c r="BJ109" s="19" t="s">
        <v>80</v>
      </c>
      <c r="BK109" s="218">
        <f>ROUND(I109*H109,2)</f>
        <v>0</v>
      </c>
      <c r="BL109" s="19" t="s">
        <v>142</v>
      </c>
      <c r="BM109" s="217" t="s">
        <v>162</v>
      </c>
    </row>
    <row r="110" s="2" customFormat="1">
      <c r="A110" s="40"/>
      <c r="B110" s="41"/>
      <c r="C110" s="42"/>
      <c r="D110" s="219" t="s">
        <v>143</v>
      </c>
      <c r="E110" s="42"/>
      <c r="F110" s="220" t="s">
        <v>161</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143</v>
      </c>
      <c r="AU110" s="19" t="s">
        <v>82</v>
      </c>
    </row>
    <row r="111" s="13" customFormat="1">
      <c r="A111" s="13"/>
      <c r="B111" s="225"/>
      <c r="C111" s="226"/>
      <c r="D111" s="219" t="s">
        <v>163</v>
      </c>
      <c r="E111" s="227" t="s">
        <v>19</v>
      </c>
      <c r="F111" s="228" t="s">
        <v>164</v>
      </c>
      <c r="G111" s="226"/>
      <c r="H111" s="227" t="s">
        <v>19</v>
      </c>
      <c r="I111" s="229"/>
      <c r="J111" s="226"/>
      <c r="K111" s="226"/>
      <c r="L111" s="230"/>
      <c r="M111" s="231"/>
      <c r="N111" s="232"/>
      <c r="O111" s="232"/>
      <c r="P111" s="232"/>
      <c r="Q111" s="232"/>
      <c r="R111" s="232"/>
      <c r="S111" s="232"/>
      <c r="T111" s="233"/>
      <c r="U111" s="13"/>
      <c r="V111" s="13"/>
      <c r="W111" s="13"/>
      <c r="X111" s="13"/>
      <c r="Y111" s="13"/>
      <c r="Z111" s="13"/>
      <c r="AA111" s="13"/>
      <c r="AB111" s="13"/>
      <c r="AC111" s="13"/>
      <c r="AD111" s="13"/>
      <c r="AE111" s="13"/>
      <c r="AT111" s="234" t="s">
        <v>163</v>
      </c>
      <c r="AU111" s="234" t="s">
        <v>82</v>
      </c>
      <c r="AV111" s="13" t="s">
        <v>80</v>
      </c>
      <c r="AW111" s="13" t="s">
        <v>31</v>
      </c>
      <c r="AX111" s="13" t="s">
        <v>72</v>
      </c>
      <c r="AY111" s="234" t="s">
        <v>134</v>
      </c>
    </row>
    <row r="112" s="14" customFormat="1">
      <c r="A112" s="14"/>
      <c r="B112" s="235"/>
      <c r="C112" s="236"/>
      <c r="D112" s="219" t="s">
        <v>163</v>
      </c>
      <c r="E112" s="237" t="s">
        <v>19</v>
      </c>
      <c r="F112" s="238" t="s">
        <v>165</v>
      </c>
      <c r="G112" s="236"/>
      <c r="H112" s="239">
        <v>131.00899999999999</v>
      </c>
      <c r="I112" s="240"/>
      <c r="J112" s="236"/>
      <c r="K112" s="236"/>
      <c r="L112" s="241"/>
      <c r="M112" s="242"/>
      <c r="N112" s="243"/>
      <c r="O112" s="243"/>
      <c r="P112" s="243"/>
      <c r="Q112" s="243"/>
      <c r="R112" s="243"/>
      <c r="S112" s="243"/>
      <c r="T112" s="244"/>
      <c r="U112" s="14"/>
      <c r="V112" s="14"/>
      <c r="W112" s="14"/>
      <c r="X112" s="14"/>
      <c r="Y112" s="14"/>
      <c r="Z112" s="14"/>
      <c r="AA112" s="14"/>
      <c r="AB112" s="14"/>
      <c r="AC112" s="14"/>
      <c r="AD112" s="14"/>
      <c r="AE112" s="14"/>
      <c r="AT112" s="245" t="s">
        <v>163</v>
      </c>
      <c r="AU112" s="245" t="s">
        <v>82</v>
      </c>
      <c r="AV112" s="14" t="s">
        <v>82</v>
      </c>
      <c r="AW112" s="14" t="s">
        <v>31</v>
      </c>
      <c r="AX112" s="14" t="s">
        <v>72</v>
      </c>
      <c r="AY112" s="245" t="s">
        <v>134</v>
      </c>
    </row>
    <row r="113" s="13" customFormat="1">
      <c r="A113" s="13"/>
      <c r="B113" s="225"/>
      <c r="C113" s="226"/>
      <c r="D113" s="219" t="s">
        <v>163</v>
      </c>
      <c r="E113" s="227" t="s">
        <v>19</v>
      </c>
      <c r="F113" s="228" t="s">
        <v>166</v>
      </c>
      <c r="G113" s="226"/>
      <c r="H113" s="227" t="s">
        <v>19</v>
      </c>
      <c r="I113" s="229"/>
      <c r="J113" s="226"/>
      <c r="K113" s="226"/>
      <c r="L113" s="230"/>
      <c r="M113" s="231"/>
      <c r="N113" s="232"/>
      <c r="O113" s="232"/>
      <c r="P113" s="232"/>
      <c r="Q113" s="232"/>
      <c r="R113" s="232"/>
      <c r="S113" s="232"/>
      <c r="T113" s="233"/>
      <c r="U113" s="13"/>
      <c r="V113" s="13"/>
      <c r="W113" s="13"/>
      <c r="X113" s="13"/>
      <c r="Y113" s="13"/>
      <c r="Z113" s="13"/>
      <c r="AA113" s="13"/>
      <c r="AB113" s="13"/>
      <c r="AC113" s="13"/>
      <c r="AD113" s="13"/>
      <c r="AE113" s="13"/>
      <c r="AT113" s="234" t="s">
        <v>163</v>
      </c>
      <c r="AU113" s="234" t="s">
        <v>82</v>
      </c>
      <c r="AV113" s="13" t="s">
        <v>80</v>
      </c>
      <c r="AW113" s="13" t="s">
        <v>31</v>
      </c>
      <c r="AX113" s="13" t="s">
        <v>72</v>
      </c>
      <c r="AY113" s="234" t="s">
        <v>134</v>
      </c>
    </row>
    <row r="114" s="14" customFormat="1">
      <c r="A114" s="14"/>
      <c r="B114" s="235"/>
      <c r="C114" s="236"/>
      <c r="D114" s="219" t="s">
        <v>163</v>
      </c>
      <c r="E114" s="237" t="s">
        <v>19</v>
      </c>
      <c r="F114" s="238" t="s">
        <v>167</v>
      </c>
      <c r="G114" s="236"/>
      <c r="H114" s="239">
        <v>-2.3999999999999999</v>
      </c>
      <c r="I114" s="240"/>
      <c r="J114" s="236"/>
      <c r="K114" s="236"/>
      <c r="L114" s="241"/>
      <c r="M114" s="242"/>
      <c r="N114" s="243"/>
      <c r="O114" s="243"/>
      <c r="P114" s="243"/>
      <c r="Q114" s="243"/>
      <c r="R114" s="243"/>
      <c r="S114" s="243"/>
      <c r="T114" s="244"/>
      <c r="U114" s="14"/>
      <c r="V114" s="14"/>
      <c r="W114" s="14"/>
      <c r="X114" s="14"/>
      <c r="Y114" s="14"/>
      <c r="Z114" s="14"/>
      <c r="AA114" s="14"/>
      <c r="AB114" s="14"/>
      <c r="AC114" s="14"/>
      <c r="AD114" s="14"/>
      <c r="AE114" s="14"/>
      <c r="AT114" s="245" t="s">
        <v>163</v>
      </c>
      <c r="AU114" s="245" t="s">
        <v>82</v>
      </c>
      <c r="AV114" s="14" t="s">
        <v>82</v>
      </c>
      <c r="AW114" s="14" t="s">
        <v>31</v>
      </c>
      <c r="AX114" s="14" t="s">
        <v>72</v>
      </c>
      <c r="AY114" s="245" t="s">
        <v>134</v>
      </c>
    </row>
    <row r="115" s="15" customFormat="1">
      <c r="A115" s="15"/>
      <c r="B115" s="246"/>
      <c r="C115" s="247"/>
      <c r="D115" s="219" t="s">
        <v>163</v>
      </c>
      <c r="E115" s="248" t="s">
        <v>19</v>
      </c>
      <c r="F115" s="249" t="s">
        <v>168</v>
      </c>
      <c r="G115" s="247"/>
      <c r="H115" s="250">
        <v>128.60899999999998</v>
      </c>
      <c r="I115" s="251"/>
      <c r="J115" s="247"/>
      <c r="K115" s="247"/>
      <c r="L115" s="252"/>
      <c r="M115" s="253"/>
      <c r="N115" s="254"/>
      <c r="O115" s="254"/>
      <c r="P115" s="254"/>
      <c r="Q115" s="254"/>
      <c r="R115" s="254"/>
      <c r="S115" s="254"/>
      <c r="T115" s="255"/>
      <c r="U115" s="15"/>
      <c r="V115" s="15"/>
      <c r="W115" s="15"/>
      <c r="X115" s="15"/>
      <c r="Y115" s="15"/>
      <c r="Z115" s="15"/>
      <c r="AA115" s="15"/>
      <c r="AB115" s="15"/>
      <c r="AC115" s="15"/>
      <c r="AD115" s="15"/>
      <c r="AE115" s="15"/>
      <c r="AT115" s="256" t="s">
        <v>163</v>
      </c>
      <c r="AU115" s="256" t="s">
        <v>82</v>
      </c>
      <c r="AV115" s="15" t="s">
        <v>142</v>
      </c>
      <c r="AW115" s="15" t="s">
        <v>31</v>
      </c>
      <c r="AX115" s="15" t="s">
        <v>80</v>
      </c>
      <c r="AY115" s="256" t="s">
        <v>134</v>
      </c>
    </row>
    <row r="116" s="2" customFormat="1" ht="24.15" customHeight="1">
      <c r="A116" s="40"/>
      <c r="B116" s="41"/>
      <c r="C116" s="206" t="s">
        <v>169</v>
      </c>
      <c r="D116" s="206" t="s">
        <v>137</v>
      </c>
      <c r="E116" s="207" t="s">
        <v>170</v>
      </c>
      <c r="F116" s="208" t="s">
        <v>171</v>
      </c>
      <c r="G116" s="209" t="s">
        <v>140</v>
      </c>
      <c r="H116" s="210">
        <v>131.00899999999999</v>
      </c>
      <c r="I116" s="211"/>
      <c r="J116" s="212">
        <f>ROUND(I116*H116,2)</f>
        <v>0</v>
      </c>
      <c r="K116" s="208" t="s">
        <v>141</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142</v>
      </c>
      <c r="AT116" s="217" t="s">
        <v>137</v>
      </c>
      <c r="AU116" s="217" t="s">
        <v>82</v>
      </c>
      <c r="AY116" s="19" t="s">
        <v>134</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142</v>
      </c>
      <c r="BM116" s="217" t="s">
        <v>172</v>
      </c>
    </row>
    <row r="117" s="2" customFormat="1">
      <c r="A117" s="40"/>
      <c r="B117" s="41"/>
      <c r="C117" s="42"/>
      <c r="D117" s="219" t="s">
        <v>143</v>
      </c>
      <c r="E117" s="42"/>
      <c r="F117" s="220" t="s">
        <v>171</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143</v>
      </c>
      <c r="AU117" s="19" t="s">
        <v>82</v>
      </c>
    </row>
    <row r="118" s="2" customFormat="1">
      <c r="A118" s="40"/>
      <c r="B118" s="41"/>
      <c r="C118" s="42"/>
      <c r="D118" s="219" t="s">
        <v>146</v>
      </c>
      <c r="E118" s="42"/>
      <c r="F118" s="224" t="s">
        <v>159</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146</v>
      </c>
      <c r="AU118" s="19" t="s">
        <v>82</v>
      </c>
    </row>
    <row r="119" s="2" customFormat="1" ht="21.75" customHeight="1">
      <c r="A119" s="40"/>
      <c r="B119" s="41"/>
      <c r="C119" s="206" t="s">
        <v>154</v>
      </c>
      <c r="D119" s="206" t="s">
        <v>137</v>
      </c>
      <c r="E119" s="207" t="s">
        <v>173</v>
      </c>
      <c r="F119" s="208" t="s">
        <v>174</v>
      </c>
      <c r="G119" s="209" t="s">
        <v>140</v>
      </c>
      <c r="H119" s="210">
        <v>131.00899999999999</v>
      </c>
      <c r="I119" s="211"/>
      <c r="J119" s="212">
        <f>ROUND(I119*H119,2)</f>
        <v>0</v>
      </c>
      <c r="K119" s="208" t="s">
        <v>141</v>
      </c>
      <c r="L119" s="46"/>
      <c r="M119" s="213" t="s">
        <v>19</v>
      </c>
      <c r="N119" s="214" t="s">
        <v>43</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142</v>
      </c>
      <c r="AT119" s="217" t="s">
        <v>137</v>
      </c>
      <c r="AU119" s="217" t="s">
        <v>82</v>
      </c>
      <c r="AY119" s="19" t="s">
        <v>134</v>
      </c>
      <c r="BE119" s="218">
        <f>IF(N119="základní",J119,0)</f>
        <v>0</v>
      </c>
      <c r="BF119" s="218">
        <f>IF(N119="snížená",J119,0)</f>
        <v>0</v>
      </c>
      <c r="BG119" s="218">
        <f>IF(N119="zákl. přenesená",J119,0)</f>
        <v>0</v>
      </c>
      <c r="BH119" s="218">
        <f>IF(N119="sníž. přenesená",J119,0)</f>
        <v>0</v>
      </c>
      <c r="BI119" s="218">
        <f>IF(N119="nulová",J119,0)</f>
        <v>0</v>
      </c>
      <c r="BJ119" s="19" t="s">
        <v>80</v>
      </c>
      <c r="BK119" s="218">
        <f>ROUND(I119*H119,2)</f>
        <v>0</v>
      </c>
      <c r="BL119" s="19" t="s">
        <v>142</v>
      </c>
      <c r="BM119" s="217" t="s">
        <v>175</v>
      </c>
    </row>
    <row r="120" s="2" customFormat="1">
      <c r="A120" s="40"/>
      <c r="B120" s="41"/>
      <c r="C120" s="42"/>
      <c r="D120" s="219" t="s">
        <v>143</v>
      </c>
      <c r="E120" s="42"/>
      <c r="F120" s="220" t="s">
        <v>174</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143</v>
      </c>
      <c r="AU120" s="19" t="s">
        <v>82</v>
      </c>
    </row>
    <row r="121" s="2" customFormat="1" ht="24.15" customHeight="1">
      <c r="A121" s="40"/>
      <c r="B121" s="41"/>
      <c r="C121" s="206" t="s">
        <v>176</v>
      </c>
      <c r="D121" s="206" t="s">
        <v>137</v>
      </c>
      <c r="E121" s="207" t="s">
        <v>177</v>
      </c>
      <c r="F121" s="208" t="s">
        <v>178</v>
      </c>
      <c r="G121" s="209" t="s">
        <v>140</v>
      </c>
      <c r="H121" s="210">
        <v>131.00899999999999</v>
      </c>
      <c r="I121" s="211"/>
      <c r="J121" s="212">
        <f>ROUND(I121*H121,2)</f>
        <v>0</v>
      </c>
      <c r="K121" s="208" t="s">
        <v>141</v>
      </c>
      <c r="L121" s="46"/>
      <c r="M121" s="213" t="s">
        <v>19</v>
      </c>
      <c r="N121" s="214" t="s">
        <v>43</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142</v>
      </c>
      <c r="AT121" s="217" t="s">
        <v>137</v>
      </c>
      <c r="AU121" s="217" t="s">
        <v>82</v>
      </c>
      <c r="AY121" s="19" t="s">
        <v>134</v>
      </c>
      <c r="BE121" s="218">
        <f>IF(N121="základní",J121,0)</f>
        <v>0</v>
      </c>
      <c r="BF121" s="218">
        <f>IF(N121="snížená",J121,0)</f>
        <v>0</v>
      </c>
      <c r="BG121" s="218">
        <f>IF(N121="zákl. přenesená",J121,0)</f>
        <v>0</v>
      </c>
      <c r="BH121" s="218">
        <f>IF(N121="sníž. přenesená",J121,0)</f>
        <v>0</v>
      </c>
      <c r="BI121" s="218">
        <f>IF(N121="nulová",J121,0)</f>
        <v>0</v>
      </c>
      <c r="BJ121" s="19" t="s">
        <v>80</v>
      </c>
      <c r="BK121" s="218">
        <f>ROUND(I121*H121,2)</f>
        <v>0</v>
      </c>
      <c r="BL121" s="19" t="s">
        <v>142</v>
      </c>
      <c r="BM121" s="217" t="s">
        <v>179</v>
      </c>
    </row>
    <row r="122" s="2" customFormat="1">
      <c r="A122" s="40"/>
      <c r="B122" s="41"/>
      <c r="C122" s="42"/>
      <c r="D122" s="219" t="s">
        <v>143</v>
      </c>
      <c r="E122" s="42"/>
      <c r="F122" s="220" t="s">
        <v>178</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143</v>
      </c>
      <c r="AU122" s="19" t="s">
        <v>82</v>
      </c>
    </row>
    <row r="123" s="2" customFormat="1">
      <c r="A123" s="40"/>
      <c r="B123" s="41"/>
      <c r="C123" s="42"/>
      <c r="D123" s="219" t="s">
        <v>146</v>
      </c>
      <c r="E123" s="42"/>
      <c r="F123" s="224" t="s">
        <v>151</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146</v>
      </c>
      <c r="AU123" s="19" t="s">
        <v>82</v>
      </c>
    </row>
    <row r="124" s="14" customFormat="1">
      <c r="A124" s="14"/>
      <c r="B124" s="235"/>
      <c r="C124" s="236"/>
      <c r="D124" s="219" t="s">
        <v>163</v>
      </c>
      <c r="E124" s="237" t="s">
        <v>19</v>
      </c>
      <c r="F124" s="238" t="s">
        <v>180</v>
      </c>
      <c r="G124" s="236"/>
      <c r="H124" s="239">
        <v>90.185000000000002</v>
      </c>
      <c r="I124" s="240"/>
      <c r="J124" s="236"/>
      <c r="K124" s="236"/>
      <c r="L124" s="241"/>
      <c r="M124" s="242"/>
      <c r="N124" s="243"/>
      <c r="O124" s="243"/>
      <c r="P124" s="243"/>
      <c r="Q124" s="243"/>
      <c r="R124" s="243"/>
      <c r="S124" s="243"/>
      <c r="T124" s="244"/>
      <c r="U124" s="14"/>
      <c r="V124" s="14"/>
      <c r="W124" s="14"/>
      <c r="X124" s="14"/>
      <c r="Y124" s="14"/>
      <c r="Z124" s="14"/>
      <c r="AA124" s="14"/>
      <c r="AB124" s="14"/>
      <c r="AC124" s="14"/>
      <c r="AD124" s="14"/>
      <c r="AE124" s="14"/>
      <c r="AT124" s="245" t="s">
        <v>163</v>
      </c>
      <c r="AU124" s="245" t="s">
        <v>82</v>
      </c>
      <c r="AV124" s="14" t="s">
        <v>82</v>
      </c>
      <c r="AW124" s="14" t="s">
        <v>31</v>
      </c>
      <c r="AX124" s="14" t="s">
        <v>72</v>
      </c>
      <c r="AY124" s="245" t="s">
        <v>134</v>
      </c>
    </row>
    <row r="125" s="14" customFormat="1">
      <c r="A125" s="14"/>
      <c r="B125" s="235"/>
      <c r="C125" s="236"/>
      <c r="D125" s="219" t="s">
        <v>163</v>
      </c>
      <c r="E125" s="237" t="s">
        <v>19</v>
      </c>
      <c r="F125" s="238" t="s">
        <v>181</v>
      </c>
      <c r="G125" s="236"/>
      <c r="H125" s="239">
        <v>-1.7729999999999999</v>
      </c>
      <c r="I125" s="240"/>
      <c r="J125" s="236"/>
      <c r="K125" s="236"/>
      <c r="L125" s="241"/>
      <c r="M125" s="242"/>
      <c r="N125" s="243"/>
      <c r="O125" s="243"/>
      <c r="P125" s="243"/>
      <c r="Q125" s="243"/>
      <c r="R125" s="243"/>
      <c r="S125" s="243"/>
      <c r="T125" s="244"/>
      <c r="U125" s="14"/>
      <c r="V125" s="14"/>
      <c r="W125" s="14"/>
      <c r="X125" s="14"/>
      <c r="Y125" s="14"/>
      <c r="Z125" s="14"/>
      <c r="AA125" s="14"/>
      <c r="AB125" s="14"/>
      <c r="AC125" s="14"/>
      <c r="AD125" s="14"/>
      <c r="AE125" s="14"/>
      <c r="AT125" s="245" t="s">
        <v>163</v>
      </c>
      <c r="AU125" s="245" t="s">
        <v>82</v>
      </c>
      <c r="AV125" s="14" t="s">
        <v>82</v>
      </c>
      <c r="AW125" s="14" t="s">
        <v>31</v>
      </c>
      <c r="AX125" s="14" t="s">
        <v>72</v>
      </c>
      <c r="AY125" s="245" t="s">
        <v>134</v>
      </c>
    </row>
    <row r="126" s="14" customFormat="1">
      <c r="A126" s="14"/>
      <c r="B126" s="235"/>
      <c r="C126" s="236"/>
      <c r="D126" s="219" t="s">
        <v>163</v>
      </c>
      <c r="E126" s="237" t="s">
        <v>19</v>
      </c>
      <c r="F126" s="238" t="s">
        <v>182</v>
      </c>
      <c r="G126" s="236"/>
      <c r="H126" s="239">
        <v>-1.5760000000000001</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163</v>
      </c>
      <c r="AU126" s="245" t="s">
        <v>82</v>
      </c>
      <c r="AV126" s="14" t="s">
        <v>82</v>
      </c>
      <c r="AW126" s="14" t="s">
        <v>31</v>
      </c>
      <c r="AX126" s="14" t="s">
        <v>72</v>
      </c>
      <c r="AY126" s="245" t="s">
        <v>134</v>
      </c>
    </row>
    <row r="127" s="14" customFormat="1">
      <c r="A127" s="14"/>
      <c r="B127" s="235"/>
      <c r="C127" s="236"/>
      <c r="D127" s="219" t="s">
        <v>163</v>
      </c>
      <c r="E127" s="237" t="s">
        <v>19</v>
      </c>
      <c r="F127" s="238" t="s">
        <v>183</v>
      </c>
      <c r="G127" s="236"/>
      <c r="H127" s="239">
        <v>-10.881</v>
      </c>
      <c r="I127" s="240"/>
      <c r="J127" s="236"/>
      <c r="K127" s="236"/>
      <c r="L127" s="241"/>
      <c r="M127" s="242"/>
      <c r="N127" s="243"/>
      <c r="O127" s="243"/>
      <c r="P127" s="243"/>
      <c r="Q127" s="243"/>
      <c r="R127" s="243"/>
      <c r="S127" s="243"/>
      <c r="T127" s="244"/>
      <c r="U127" s="14"/>
      <c r="V127" s="14"/>
      <c r="W127" s="14"/>
      <c r="X127" s="14"/>
      <c r="Y127" s="14"/>
      <c r="Z127" s="14"/>
      <c r="AA127" s="14"/>
      <c r="AB127" s="14"/>
      <c r="AC127" s="14"/>
      <c r="AD127" s="14"/>
      <c r="AE127" s="14"/>
      <c r="AT127" s="245" t="s">
        <v>163</v>
      </c>
      <c r="AU127" s="245" t="s">
        <v>82</v>
      </c>
      <c r="AV127" s="14" t="s">
        <v>82</v>
      </c>
      <c r="AW127" s="14" t="s">
        <v>31</v>
      </c>
      <c r="AX127" s="14" t="s">
        <v>72</v>
      </c>
      <c r="AY127" s="245" t="s">
        <v>134</v>
      </c>
    </row>
    <row r="128" s="16" customFormat="1">
      <c r="A128" s="16"/>
      <c r="B128" s="257"/>
      <c r="C128" s="258"/>
      <c r="D128" s="219" t="s">
        <v>163</v>
      </c>
      <c r="E128" s="259" t="s">
        <v>19</v>
      </c>
      <c r="F128" s="260" t="s">
        <v>184</v>
      </c>
      <c r="G128" s="258"/>
      <c r="H128" s="261">
        <v>75.955000000000013</v>
      </c>
      <c r="I128" s="262"/>
      <c r="J128" s="258"/>
      <c r="K128" s="258"/>
      <c r="L128" s="263"/>
      <c r="M128" s="264"/>
      <c r="N128" s="265"/>
      <c r="O128" s="265"/>
      <c r="P128" s="265"/>
      <c r="Q128" s="265"/>
      <c r="R128" s="265"/>
      <c r="S128" s="265"/>
      <c r="T128" s="266"/>
      <c r="U128" s="16"/>
      <c r="V128" s="16"/>
      <c r="W128" s="16"/>
      <c r="X128" s="16"/>
      <c r="Y128" s="16"/>
      <c r="Z128" s="16"/>
      <c r="AA128" s="16"/>
      <c r="AB128" s="16"/>
      <c r="AC128" s="16"/>
      <c r="AD128" s="16"/>
      <c r="AE128" s="16"/>
      <c r="AT128" s="267" t="s">
        <v>163</v>
      </c>
      <c r="AU128" s="267" t="s">
        <v>82</v>
      </c>
      <c r="AV128" s="16" t="s">
        <v>148</v>
      </c>
      <c r="AW128" s="16" t="s">
        <v>31</v>
      </c>
      <c r="AX128" s="16" t="s">
        <v>72</v>
      </c>
      <c r="AY128" s="267" t="s">
        <v>134</v>
      </c>
    </row>
    <row r="129" s="14" customFormat="1">
      <c r="A129" s="14"/>
      <c r="B129" s="235"/>
      <c r="C129" s="236"/>
      <c r="D129" s="219" t="s">
        <v>163</v>
      </c>
      <c r="E129" s="237" t="s">
        <v>19</v>
      </c>
      <c r="F129" s="238" t="s">
        <v>185</v>
      </c>
      <c r="G129" s="236"/>
      <c r="H129" s="239">
        <v>64.063000000000002</v>
      </c>
      <c r="I129" s="240"/>
      <c r="J129" s="236"/>
      <c r="K129" s="236"/>
      <c r="L129" s="241"/>
      <c r="M129" s="242"/>
      <c r="N129" s="243"/>
      <c r="O129" s="243"/>
      <c r="P129" s="243"/>
      <c r="Q129" s="243"/>
      <c r="R129" s="243"/>
      <c r="S129" s="243"/>
      <c r="T129" s="244"/>
      <c r="U129" s="14"/>
      <c r="V129" s="14"/>
      <c r="W129" s="14"/>
      <c r="X129" s="14"/>
      <c r="Y129" s="14"/>
      <c r="Z129" s="14"/>
      <c r="AA129" s="14"/>
      <c r="AB129" s="14"/>
      <c r="AC129" s="14"/>
      <c r="AD129" s="14"/>
      <c r="AE129" s="14"/>
      <c r="AT129" s="245" t="s">
        <v>163</v>
      </c>
      <c r="AU129" s="245" t="s">
        <v>82</v>
      </c>
      <c r="AV129" s="14" t="s">
        <v>82</v>
      </c>
      <c r="AW129" s="14" t="s">
        <v>31</v>
      </c>
      <c r="AX129" s="14" t="s">
        <v>72</v>
      </c>
      <c r="AY129" s="245" t="s">
        <v>134</v>
      </c>
    </row>
    <row r="130" s="14" customFormat="1">
      <c r="A130" s="14"/>
      <c r="B130" s="235"/>
      <c r="C130" s="236"/>
      <c r="D130" s="219" t="s">
        <v>163</v>
      </c>
      <c r="E130" s="237" t="s">
        <v>19</v>
      </c>
      <c r="F130" s="238" t="s">
        <v>182</v>
      </c>
      <c r="G130" s="236"/>
      <c r="H130" s="239">
        <v>-1.5760000000000001</v>
      </c>
      <c r="I130" s="240"/>
      <c r="J130" s="236"/>
      <c r="K130" s="236"/>
      <c r="L130" s="241"/>
      <c r="M130" s="242"/>
      <c r="N130" s="243"/>
      <c r="O130" s="243"/>
      <c r="P130" s="243"/>
      <c r="Q130" s="243"/>
      <c r="R130" s="243"/>
      <c r="S130" s="243"/>
      <c r="T130" s="244"/>
      <c r="U130" s="14"/>
      <c r="V130" s="14"/>
      <c r="W130" s="14"/>
      <c r="X130" s="14"/>
      <c r="Y130" s="14"/>
      <c r="Z130" s="14"/>
      <c r="AA130" s="14"/>
      <c r="AB130" s="14"/>
      <c r="AC130" s="14"/>
      <c r="AD130" s="14"/>
      <c r="AE130" s="14"/>
      <c r="AT130" s="245" t="s">
        <v>163</v>
      </c>
      <c r="AU130" s="245" t="s">
        <v>82</v>
      </c>
      <c r="AV130" s="14" t="s">
        <v>82</v>
      </c>
      <c r="AW130" s="14" t="s">
        <v>31</v>
      </c>
      <c r="AX130" s="14" t="s">
        <v>72</v>
      </c>
      <c r="AY130" s="245" t="s">
        <v>134</v>
      </c>
    </row>
    <row r="131" s="14" customFormat="1">
      <c r="A131" s="14"/>
      <c r="B131" s="235"/>
      <c r="C131" s="236"/>
      <c r="D131" s="219" t="s">
        <v>163</v>
      </c>
      <c r="E131" s="237" t="s">
        <v>19</v>
      </c>
      <c r="F131" s="238" t="s">
        <v>186</v>
      </c>
      <c r="G131" s="236"/>
      <c r="H131" s="239">
        <v>-5.4409999999999998</v>
      </c>
      <c r="I131" s="240"/>
      <c r="J131" s="236"/>
      <c r="K131" s="236"/>
      <c r="L131" s="241"/>
      <c r="M131" s="242"/>
      <c r="N131" s="243"/>
      <c r="O131" s="243"/>
      <c r="P131" s="243"/>
      <c r="Q131" s="243"/>
      <c r="R131" s="243"/>
      <c r="S131" s="243"/>
      <c r="T131" s="244"/>
      <c r="U131" s="14"/>
      <c r="V131" s="14"/>
      <c r="W131" s="14"/>
      <c r="X131" s="14"/>
      <c r="Y131" s="14"/>
      <c r="Z131" s="14"/>
      <c r="AA131" s="14"/>
      <c r="AB131" s="14"/>
      <c r="AC131" s="14"/>
      <c r="AD131" s="14"/>
      <c r="AE131" s="14"/>
      <c r="AT131" s="245" t="s">
        <v>163</v>
      </c>
      <c r="AU131" s="245" t="s">
        <v>82</v>
      </c>
      <c r="AV131" s="14" t="s">
        <v>82</v>
      </c>
      <c r="AW131" s="14" t="s">
        <v>31</v>
      </c>
      <c r="AX131" s="14" t="s">
        <v>72</v>
      </c>
      <c r="AY131" s="245" t="s">
        <v>134</v>
      </c>
    </row>
    <row r="132" s="14" customFormat="1">
      <c r="A132" s="14"/>
      <c r="B132" s="235"/>
      <c r="C132" s="236"/>
      <c r="D132" s="219" t="s">
        <v>163</v>
      </c>
      <c r="E132" s="237" t="s">
        <v>19</v>
      </c>
      <c r="F132" s="238" t="s">
        <v>187</v>
      </c>
      <c r="G132" s="236"/>
      <c r="H132" s="239">
        <v>-1.992</v>
      </c>
      <c r="I132" s="240"/>
      <c r="J132" s="236"/>
      <c r="K132" s="236"/>
      <c r="L132" s="241"/>
      <c r="M132" s="242"/>
      <c r="N132" s="243"/>
      <c r="O132" s="243"/>
      <c r="P132" s="243"/>
      <c r="Q132" s="243"/>
      <c r="R132" s="243"/>
      <c r="S132" s="243"/>
      <c r="T132" s="244"/>
      <c r="U132" s="14"/>
      <c r="V132" s="14"/>
      <c r="W132" s="14"/>
      <c r="X132" s="14"/>
      <c r="Y132" s="14"/>
      <c r="Z132" s="14"/>
      <c r="AA132" s="14"/>
      <c r="AB132" s="14"/>
      <c r="AC132" s="14"/>
      <c r="AD132" s="14"/>
      <c r="AE132" s="14"/>
      <c r="AT132" s="245" t="s">
        <v>163</v>
      </c>
      <c r="AU132" s="245" t="s">
        <v>82</v>
      </c>
      <c r="AV132" s="14" t="s">
        <v>82</v>
      </c>
      <c r="AW132" s="14" t="s">
        <v>31</v>
      </c>
      <c r="AX132" s="14" t="s">
        <v>72</v>
      </c>
      <c r="AY132" s="245" t="s">
        <v>134</v>
      </c>
    </row>
    <row r="133" s="15" customFormat="1">
      <c r="A133" s="15"/>
      <c r="B133" s="246"/>
      <c r="C133" s="247"/>
      <c r="D133" s="219" t="s">
        <v>163</v>
      </c>
      <c r="E133" s="248" t="s">
        <v>19</v>
      </c>
      <c r="F133" s="249" t="s">
        <v>168</v>
      </c>
      <c r="G133" s="247"/>
      <c r="H133" s="250">
        <v>131.00900000000004</v>
      </c>
      <c r="I133" s="251"/>
      <c r="J133" s="247"/>
      <c r="K133" s="247"/>
      <c r="L133" s="252"/>
      <c r="M133" s="253"/>
      <c r="N133" s="254"/>
      <c r="O133" s="254"/>
      <c r="P133" s="254"/>
      <c r="Q133" s="254"/>
      <c r="R133" s="254"/>
      <c r="S133" s="254"/>
      <c r="T133" s="255"/>
      <c r="U133" s="15"/>
      <c r="V133" s="15"/>
      <c r="W133" s="15"/>
      <c r="X133" s="15"/>
      <c r="Y133" s="15"/>
      <c r="Z133" s="15"/>
      <c r="AA133" s="15"/>
      <c r="AB133" s="15"/>
      <c r="AC133" s="15"/>
      <c r="AD133" s="15"/>
      <c r="AE133" s="15"/>
      <c r="AT133" s="256" t="s">
        <v>163</v>
      </c>
      <c r="AU133" s="256" t="s">
        <v>82</v>
      </c>
      <c r="AV133" s="15" t="s">
        <v>142</v>
      </c>
      <c r="AW133" s="15" t="s">
        <v>31</v>
      </c>
      <c r="AX133" s="15" t="s">
        <v>80</v>
      </c>
      <c r="AY133" s="256" t="s">
        <v>134</v>
      </c>
    </row>
    <row r="134" s="2" customFormat="1" ht="24.15" customHeight="1">
      <c r="A134" s="40"/>
      <c r="B134" s="41"/>
      <c r="C134" s="206" t="s">
        <v>158</v>
      </c>
      <c r="D134" s="206" t="s">
        <v>137</v>
      </c>
      <c r="E134" s="207" t="s">
        <v>188</v>
      </c>
      <c r="F134" s="208" t="s">
        <v>189</v>
      </c>
      <c r="G134" s="209" t="s">
        <v>140</v>
      </c>
      <c r="H134" s="210">
        <v>262.01799999999997</v>
      </c>
      <c r="I134" s="211"/>
      <c r="J134" s="212">
        <f>ROUND(I134*H134,2)</f>
        <v>0</v>
      </c>
      <c r="K134" s="208" t="s">
        <v>141</v>
      </c>
      <c r="L134" s="46"/>
      <c r="M134" s="213" t="s">
        <v>19</v>
      </c>
      <c r="N134" s="214"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142</v>
      </c>
      <c r="AT134" s="217" t="s">
        <v>137</v>
      </c>
      <c r="AU134" s="217" t="s">
        <v>82</v>
      </c>
      <c r="AY134" s="19" t="s">
        <v>134</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142</v>
      </c>
      <c r="BM134" s="217" t="s">
        <v>190</v>
      </c>
    </row>
    <row r="135" s="2" customFormat="1">
      <c r="A135" s="40"/>
      <c r="B135" s="41"/>
      <c r="C135" s="42"/>
      <c r="D135" s="219" t="s">
        <v>143</v>
      </c>
      <c r="E135" s="42"/>
      <c r="F135" s="220" t="s">
        <v>189</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143</v>
      </c>
      <c r="AU135" s="19" t="s">
        <v>82</v>
      </c>
    </row>
    <row r="136" s="2" customFormat="1">
      <c r="A136" s="40"/>
      <c r="B136" s="41"/>
      <c r="C136" s="42"/>
      <c r="D136" s="219" t="s">
        <v>146</v>
      </c>
      <c r="E136" s="42"/>
      <c r="F136" s="224" t="s">
        <v>147</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146</v>
      </c>
      <c r="AU136" s="19" t="s">
        <v>82</v>
      </c>
    </row>
    <row r="137" s="14" customFormat="1">
      <c r="A137" s="14"/>
      <c r="B137" s="235"/>
      <c r="C137" s="236"/>
      <c r="D137" s="219" t="s">
        <v>163</v>
      </c>
      <c r="E137" s="237" t="s">
        <v>19</v>
      </c>
      <c r="F137" s="238" t="s">
        <v>191</v>
      </c>
      <c r="G137" s="236"/>
      <c r="H137" s="239">
        <v>262.01799999999997</v>
      </c>
      <c r="I137" s="240"/>
      <c r="J137" s="236"/>
      <c r="K137" s="236"/>
      <c r="L137" s="241"/>
      <c r="M137" s="242"/>
      <c r="N137" s="243"/>
      <c r="O137" s="243"/>
      <c r="P137" s="243"/>
      <c r="Q137" s="243"/>
      <c r="R137" s="243"/>
      <c r="S137" s="243"/>
      <c r="T137" s="244"/>
      <c r="U137" s="14"/>
      <c r="V137" s="14"/>
      <c r="W137" s="14"/>
      <c r="X137" s="14"/>
      <c r="Y137" s="14"/>
      <c r="Z137" s="14"/>
      <c r="AA137" s="14"/>
      <c r="AB137" s="14"/>
      <c r="AC137" s="14"/>
      <c r="AD137" s="14"/>
      <c r="AE137" s="14"/>
      <c r="AT137" s="245" t="s">
        <v>163</v>
      </c>
      <c r="AU137" s="245" t="s">
        <v>82</v>
      </c>
      <c r="AV137" s="14" t="s">
        <v>82</v>
      </c>
      <c r="AW137" s="14" t="s">
        <v>31</v>
      </c>
      <c r="AX137" s="14" t="s">
        <v>72</v>
      </c>
      <c r="AY137" s="245" t="s">
        <v>134</v>
      </c>
    </row>
    <row r="138" s="15" customFormat="1">
      <c r="A138" s="15"/>
      <c r="B138" s="246"/>
      <c r="C138" s="247"/>
      <c r="D138" s="219" t="s">
        <v>163</v>
      </c>
      <c r="E138" s="248" t="s">
        <v>19</v>
      </c>
      <c r="F138" s="249" t="s">
        <v>168</v>
      </c>
      <c r="G138" s="247"/>
      <c r="H138" s="250">
        <v>262.01799999999997</v>
      </c>
      <c r="I138" s="251"/>
      <c r="J138" s="247"/>
      <c r="K138" s="247"/>
      <c r="L138" s="252"/>
      <c r="M138" s="253"/>
      <c r="N138" s="254"/>
      <c r="O138" s="254"/>
      <c r="P138" s="254"/>
      <c r="Q138" s="254"/>
      <c r="R138" s="254"/>
      <c r="S138" s="254"/>
      <c r="T138" s="255"/>
      <c r="U138" s="15"/>
      <c r="V138" s="15"/>
      <c r="W138" s="15"/>
      <c r="X138" s="15"/>
      <c r="Y138" s="15"/>
      <c r="Z138" s="15"/>
      <c r="AA138" s="15"/>
      <c r="AB138" s="15"/>
      <c r="AC138" s="15"/>
      <c r="AD138" s="15"/>
      <c r="AE138" s="15"/>
      <c r="AT138" s="256" t="s">
        <v>163</v>
      </c>
      <c r="AU138" s="256" t="s">
        <v>82</v>
      </c>
      <c r="AV138" s="15" t="s">
        <v>142</v>
      </c>
      <c r="AW138" s="15" t="s">
        <v>31</v>
      </c>
      <c r="AX138" s="15" t="s">
        <v>80</v>
      </c>
      <c r="AY138" s="256" t="s">
        <v>134</v>
      </c>
    </row>
    <row r="139" s="12" customFormat="1" ht="22.8" customHeight="1">
      <c r="A139" s="12"/>
      <c r="B139" s="190"/>
      <c r="C139" s="191"/>
      <c r="D139" s="192" t="s">
        <v>71</v>
      </c>
      <c r="E139" s="204" t="s">
        <v>176</v>
      </c>
      <c r="F139" s="204" t="s">
        <v>192</v>
      </c>
      <c r="G139" s="191"/>
      <c r="H139" s="191"/>
      <c r="I139" s="194"/>
      <c r="J139" s="205">
        <f>BK139</f>
        <v>0</v>
      </c>
      <c r="K139" s="191"/>
      <c r="L139" s="196"/>
      <c r="M139" s="197"/>
      <c r="N139" s="198"/>
      <c r="O139" s="198"/>
      <c r="P139" s="199">
        <f>SUM(P140:P160)</f>
        <v>0</v>
      </c>
      <c r="Q139" s="198"/>
      <c r="R139" s="199">
        <f>SUM(R140:R160)</f>
        <v>0</v>
      </c>
      <c r="S139" s="198"/>
      <c r="T139" s="200">
        <f>SUM(T140:T160)</f>
        <v>0</v>
      </c>
      <c r="U139" s="12"/>
      <c r="V139" s="12"/>
      <c r="W139" s="12"/>
      <c r="X139" s="12"/>
      <c r="Y139" s="12"/>
      <c r="Z139" s="12"/>
      <c r="AA139" s="12"/>
      <c r="AB139" s="12"/>
      <c r="AC139" s="12"/>
      <c r="AD139" s="12"/>
      <c r="AE139" s="12"/>
      <c r="AR139" s="201" t="s">
        <v>80</v>
      </c>
      <c r="AT139" s="202" t="s">
        <v>71</v>
      </c>
      <c r="AU139" s="202" t="s">
        <v>80</v>
      </c>
      <c r="AY139" s="201" t="s">
        <v>134</v>
      </c>
      <c r="BK139" s="203">
        <f>SUM(BK140:BK160)</f>
        <v>0</v>
      </c>
    </row>
    <row r="140" s="2" customFormat="1" ht="21.75" customHeight="1">
      <c r="A140" s="40"/>
      <c r="B140" s="41"/>
      <c r="C140" s="206" t="s">
        <v>193</v>
      </c>
      <c r="D140" s="206" t="s">
        <v>137</v>
      </c>
      <c r="E140" s="207" t="s">
        <v>194</v>
      </c>
      <c r="F140" s="208" t="s">
        <v>195</v>
      </c>
      <c r="G140" s="209" t="s">
        <v>140</v>
      </c>
      <c r="H140" s="210">
        <v>66.040000000000006</v>
      </c>
      <c r="I140" s="211"/>
      <c r="J140" s="212">
        <f>ROUND(I140*H140,2)</f>
        <v>0</v>
      </c>
      <c r="K140" s="208" t="s">
        <v>141</v>
      </c>
      <c r="L140" s="46"/>
      <c r="M140" s="213" t="s">
        <v>19</v>
      </c>
      <c r="N140" s="214"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142</v>
      </c>
      <c r="AT140" s="217" t="s">
        <v>137</v>
      </c>
      <c r="AU140" s="217" t="s">
        <v>82</v>
      </c>
      <c r="AY140" s="19" t="s">
        <v>134</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142</v>
      </c>
      <c r="BM140" s="217" t="s">
        <v>196</v>
      </c>
    </row>
    <row r="141" s="2" customFormat="1">
      <c r="A141" s="40"/>
      <c r="B141" s="41"/>
      <c r="C141" s="42"/>
      <c r="D141" s="219" t="s">
        <v>143</v>
      </c>
      <c r="E141" s="42"/>
      <c r="F141" s="220" t="s">
        <v>195</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143</v>
      </c>
      <c r="AU141" s="19" t="s">
        <v>82</v>
      </c>
    </row>
    <row r="142" s="2" customFormat="1">
      <c r="A142" s="40"/>
      <c r="B142" s="41"/>
      <c r="C142" s="42"/>
      <c r="D142" s="219" t="s">
        <v>146</v>
      </c>
      <c r="E142" s="42"/>
      <c r="F142" s="224" t="s">
        <v>197</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146</v>
      </c>
      <c r="AU142" s="19" t="s">
        <v>82</v>
      </c>
    </row>
    <row r="143" s="2" customFormat="1" ht="24.15" customHeight="1">
      <c r="A143" s="40"/>
      <c r="B143" s="41"/>
      <c r="C143" s="206" t="s">
        <v>162</v>
      </c>
      <c r="D143" s="206" t="s">
        <v>137</v>
      </c>
      <c r="E143" s="207" t="s">
        <v>198</v>
      </c>
      <c r="F143" s="208" t="s">
        <v>199</v>
      </c>
      <c r="G143" s="209" t="s">
        <v>140</v>
      </c>
      <c r="H143" s="210">
        <v>66.040000000000006</v>
      </c>
      <c r="I143" s="211"/>
      <c r="J143" s="212">
        <f>ROUND(I143*H143,2)</f>
        <v>0</v>
      </c>
      <c r="K143" s="208" t="s">
        <v>141</v>
      </c>
      <c r="L143" s="46"/>
      <c r="M143" s="213" t="s">
        <v>19</v>
      </c>
      <c r="N143" s="214" t="s">
        <v>43</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142</v>
      </c>
      <c r="AT143" s="217" t="s">
        <v>137</v>
      </c>
      <c r="AU143" s="217" t="s">
        <v>82</v>
      </c>
      <c r="AY143" s="19" t="s">
        <v>134</v>
      </c>
      <c r="BE143" s="218">
        <f>IF(N143="základní",J143,0)</f>
        <v>0</v>
      </c>
      <c r="BF143" s="218">
        <f>IF(N143="snížená",J143,0)</f>
        <v>0</v>
      </c>
      <c r="BG143" s="218">
        <f>IF(N143="zákl. přenesená",J143,0)</f>
        <v>0</v>
      </c>
      <c r="BH143" s="218">
        <f>IF(N143="sníž. přenesená",J143,0)</f>
        <v>0</v>
      </c>
      <c r="BI143" s="218">
        <f>IF(N143="nulová",J143,0)</f>
        <v>0</v>
      </c>
      <c r="BJ143" s="19" t="s">
        <v>80</v>
      </c>
      <c r="BK143" s="218">
        <f>ROUND(I143*H143,2)</f>
        <v>0</v>
      </c>
      <c r="BL143" s="19" t="s">
        <v>142</v>
      </c>
      <c r="BM143" s="217" t="s">
        <v>200</v>
      </c>
    </row>
    <row r="144" s="2" customFormat="1">
      <c r="A144" s="40"/>
      <c r="B144" s="41"/>
      <c r="C144" s="42"/>
      <c r="D144" s="219" t="s">
        <v>143</v>
      </c>
      <c r="E144" s="42"/>
      <c r="F144" s="220" t="s">
        <v>199</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9" t="s">
        <v>143</v>
      </c>
      <c r="AU144" s="19" t="s">
        <v>82</v>
      </c>
    </row>
    <row r="145" s="2" customFormat="1">
      <c r="A145" s="40"/>
      <c r="B145" s="41"/>
      <c r="C145" s="42"/>
      <c r="D145" s="219" t="s">
        <v>146</v>
      </c>
      <c r="E145" s="42"/>
      <c r="F145" s="224" t="s">
        <v>201</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146</v>
      </c>
      <c r="AU145" s="19" t="s">
        <v>82</v>
      </c>
    </row>
    <row r="146" s="2" customFormat="1" ht="24.15" customHeight="1">
      <c r="A146" s="40"/>
      <c r="B146" s="41"/>
      <c r="C146" s="206" t="s">
        <v>202</v>
      </c>
      <c r="D146" s="206" t="s">
        <v>137</v>
      </c>
      <c r="E146" s="207" t="s">
        <v>203</v>
      </c>
      <c r="F146" s="208" t="s">
        <v>204</v>
      </c>
      <c r="G146" s="209" t="s">
        <v>140</v>
      </c>
      <c r="H146" s="210">
        <v>66.040000000000006</v>
      </c>
      <c r="I146" s="211"/>
      <c r="J146" s="212">
        <f>ROUND(I146*H146,2)</f>
        <v>0</v>
      </c>
      <c r="K146" s="208" t="s">
        <v>141</v>
      </c>
      <c r="L146" s="46"/>
      <c r="M146" s="213" t="s">
        <v>19</v>
      </c>
      <c r="N146" s="214"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142</v>
      </c>
      <c r="AT146" s="217" t="s">
        <v>137</v>
      </c>
      <c r="AU146" s="217" t="s">
        <v>82</v>
      </c>
      <c r="AY146" s="19" t="s">
        <v>134</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142</v>
      </c>
      <c r="BM146" s="217" t="s">
        <v>205</v>
      </c>
    </row>
    <row r="147" s="2" customFormat="1">
      <c r="A147" s="40"/>
      <c r="B147" s="41"/>
      <c r="C147" s="42"/>
      <c r="D147" s="219" t="s">
        <v>143</v>
      </c>
      <c r="E147" s="42"/>
      <c r="F147" s="220" t="s">
        <v>204</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143</v>
      </c>
      <c r="AU147" s="19" t="s">
        <v>82</v>
      </c>
    </row>
    <row r="148" s="2" customFormat="1">
      <c r="A148" s="40"/>
      <c r="B148" s="41"/>
      <c r="C148" s="42"/>
      <c r="D148" s="219" t="s">
        <v>146</v>
      </c>
      <c r="E148" s="42"/>
      <c r="F148" s="224" t="s">
        <v>206</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146</v>
      </c>
      <c r="AU148" s="19" t="s">
        <v>82</v>
      </c>
    </row>
    <row r="149" s="2" customFormat="1" ht="24.15" customHeight="1">
      <c r="A149" s="40"/>
      <c r="B149" s="41"/>
      <c r="C149" s="206" t="s">
        <v>172</v>
      </c>
      <c r="D149" s="206" t="s">
        <v>137</v>
      </c>
      <c r="E149" s="207" t="s">
        <v>207</v>
      </c>
      <c r="F149" s="208" t="s">
        <v>208</v>
      </c>
      <c r="G149" s="209" t="s">
        <v>140</v>
      </c>
      <c r="H149" s="210">
        <v>131.00899999999999</v>
      </c>
      <c r="I149" s="211"/>
      <c r="J149" s="212">
        <f>ROUND(I149*H149,2)</f>
        <v>0</v>
      </c>
      <c r="K149" s="208" t="s">
        <v>141</v>
      </c>
      <c r="L149" s="46"/>
      <c r="M149" s="213" t="s">
        <v>19</v>
      </c>
      <c r="N149" s="214" t="s">
        <v>43</v>
      </c>
      <c r="O149" s="86"/>
      <c r="P149" s="215">
        <f>O149*H149</f>
        <v>0</v>
      </c>
      <c r="Q149" s="215">
        <v>0</v>
      </c>
      <c r="R149" s="215">
        <f>Q149*H149</f>
        <v>0</v>
      </c>
      <c r="S149" s="215">
        <v>0</v>
      </c>
      <c r="T149" s="216">
        <f>S149*H149</f>
        <v>0</v>
      </c>
      <c r="U149" s="40"/>
      <c r="V149" s="40"/>
      <c r="W149" s="40"/>
      <c r="X149" s="40"/>
      <c r="Y149" s="40"/>
      <c r="Z149" s="40"/>
      <c r="AA149" s="40"/>
      <c r="AB149" s="40"/>
      <c r="AC149" s="40"/>
      <c r="AD149" s="40"/>
      <c r="AE149" s="40"/>
      <c r="AR149" s="217" t="s">
        <v>142</v>
      </c>
      <c r="AT149" s="217" t="s">
        <v>137</v>
      </c>
      <c r="AU149" s="217" t="s">
        <v>82</v>
      </c>
      <c r="AY149" s="19" t="s">
        <v>134</v>
      </c>
      <c r="BE149" s="218">
        <f>IF(N149="základní",J149,0)</f>
        <v>0</v>
      </c>
      <c r="BF149" s="218">
        <f>IF(N149="snížená",J149,0)</f>
        <v>0</v>
      </c>
      <c r="BG149" s="218">
        <f>IF(N149="zákl. přenesená",J149,0)</f>
        <v>0</v>
      </c>
      <c r="BH149" s="218">
        <f>IF(N149="sníž. přenesená",J149,0)</f>
        <v>0</v>
      </c>
      <c r="BI149" s="218">
        <f>IF(N149="nulová",J149,0)</f>
        <v>0</v>
      </c>
      <c r="BJ149" s="19" t="s">
        <v>80</v>
      </c>
      <c r="BK149" s="218">
        <f>ROUND(I149*H149,2)</f>
        <v>0</v>
      </c>
      <c r="BL149" s="19" t="s">
        <v>142</v>
      </c>
      <c r="BM149" s="217" t="s">
        <v>209</v>
      </c>
    </row>
    <row r="150" s="2" customFormat="1">
      <c r="A150" s="40"/>
      <c r="B150" s="41"/>
      <c r="C150" s="42"/>
      <c r="D150" s="219" t="s">
        <v>143</v>
      </c>
      <c r="E150" s="42"/>
      <c r="F150" s="220" t="s">
        <v>208</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143</v>
      </c>
      <c r="AU150" s="19" t="s">
        <v>82</v>
      </c>
    </row>
    <row r="151" s="2" customFormat="1">
      <c r="A151" s="40"/>
      <c r="B151" s="41"/>
      <c r="C151" s="42"/>
      <c r="D151" s="219" t="s">
        <v>146</v>
      </c>
      <c r="E151" s="42"/>
      <c r="F151" s="224" t="s">
        <v>197</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146</v>
      </c>
      <c r="AU151" s="19" t="s">
        <v>82</v>
      </c>
    </row>
    <row r="152" s="2" customFormat="1" ht="21.75" customHeight="1">
      <c r="A152" s="40"/>
      <c r="B152" s="41"/>
      <c r="C152" s="206" t="s">
        <v>8</v>
      </c>
      <c r="D152" s="206" t="s">
        <v>137</v>
      </c>
      <c r="E152" s="207" t="s">
        <v>210</v>
      </c>
      <c r="F152" s="208" t="s">
        <v>211</v>
      </c>
      <c r="G152" s="209" t="s">
        <v>140</v>
      </c>
      <c r="H152" s="210">
        <v>197.04900000000001</v>
      </c>
      <c r="I152" s="211"/>
      <c r="J152" s="212">
        <f>ROUND(I152*H152,2)</f>
        <v>0</v>
      </c>
      <c r="K152" s="208" t="s">
        <v>141</v>
      </c>
      <c r="L152" s="46"/>
      <c r="M152" s="213" t="s">
        <v>19</v>
      </c>
      <c r="N152" s="214" t="s">
        <v>43</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142</v>
      </c>
      <c r="AT152" s="217" t="s">
        <v>137</v>
      </c>
      <c r="AU152" s="217" t="s">
        <v>82</v>
      </c>
      <c r="AY152" s="19" t="s">
        <v>134</v>
      </c>
      <c r="BE152" s="218">
        <f>IF(N152="základní",J152,0)</f>
        <v>0</v>
      </c>
      <c r="BF152" s="218">
        <f>IF(N152="snížená",J152,0)</f>
        <v>0</v>
      </c>
      <c r="BG152" s="218">
        <f>IF(N152="zákl. přenesená",J152,0)</f>
        <v>0</v>
      </c>
      <c r="BH152" s="218">
        <f>IF(N152="sníž. přenesená",J152,0)</f>
        <v>0</v>
      </c>
      <c r="BI152" s="218">
        <f>IF(N152="nulová",J152,0)</f>
        <v>0</v>
      </c>
      <c r="BJ152" s="19" t="s">
        <v>80</v>
      </c>
      <c r="BK152" s="218">
        <f>ROUND(I152*H152,2)</f>
        <v>0</v>
      </c>
      <c r="BL152" s="19" t="s">
        <v>142</v>
      </c>
      <c r="BM152" s="217" t="s">
        <v>212</v>
      </c>
    </row>
    <row r="153" s="2" customFormat="1">
      <c r="A153" s="40"/>
      <c r="B153" s="41"/>
      <c r="C153" s="42"/>
      <c r="D153" s="219" t="s">
        <v>143</v>
      </c>
      <c r="E153" s="42"/>
      <c r="F153" s="220" t="s">
        <v>211</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143</v>
      </c>
      <c r="AU153" s="19" t="s">
        <v>82</v>
      </c>
    </row>
    <row r="154" s="14" customFormat="1">
      <c r="A154" s="14"/>
      <c r="B154" s="235"/>
      <c r="C154" s="236"/>
      <c r="D154" s="219" t="s">
        <v>163</v>
      </c>
      <c r="E154" s="237" t="s">
        <v>19</v>
      </c>
      <c r="F154" s="238" t="s">
        <v>213</v>
      </c>
      <c r="G154" s="236"/>
      <c r="H154" s="239">
        <v>197.04900000000001</v>
      </c>
      <c r="I154" s="240"/>
      <c r="J154" s="236"/>
      <c r="K154" s="236"/>
      <c r="L154" s="241"/>
      <c r="M154" s="242"/>
      <c r="N154" s="243"/>
      <c r="O154" s="243"/>
      <c r="P154" s="243"/>
      <c r="Q154" s="243"/>
      <c r="R154" s="243"/>
      <c r="S154" s="243"/>
      <c r="T154" s="244"/>
      <c r="U154" s="14"/>
      <c r="V154" s="14"/>
      <c r="W154" s="14"/>
      <c r="X154" s="14"/>
      <c r="Y154" s="14"/>
      <c r="Z154" s="14"/>
      <c r="AA154" s="14"/>
      <c r="AB154" s="14"/>
      <c r="AC154" s="14"/>
      <c r="AD154" s="14"/>
      <c r="AE154" s="14"/>
      <c r="AT154" s="245" t="s">
        <v>163</v>
      </c>
      <c r="AU154" s="245" t="s">
        <v>82</v>
      </c>
      <c r="AV154" s="14" t="s">
        <v>82</v>
      </c>
      <c r="AW154" s="14" t="s">
        <v>31</v>
      </c>
      <c r="AX154" s="14" t="s">
        <v>72</v>
      </c>
      <c r="AY154" s="245" t="s">
        <v>134</v>
      </c>
    </row>
    <row r="155" s="15" customFormat="1">
      <c r="A155" s="15"/>
      <c r="B155" s="246"/>
      <c r="C155" s="247"/>
      <c r="D155" s="219" t="s">
        <v>163</v>
      </c>
      <c r="E155" s="248" t="s">
        <v>19</v>
      </c>
      <c r="F155" s="249" t="s">
        <v>168</v>
      </c>
      <c r="G155" s="247"/>
      <c r="H155" s="250">
        <v>197.04900000000001</v>
      </c>
      <c r="I155" s="251"/>
      <c r="J155" s="247"/>
      <c r="K155" s="247"/>
      <c r="L155" s="252"/>
      <c r="M155" s="253"/>
      <c r="N155" s="254"/>
      <c r="O155" s="254"/>
      <c r="P155" s="254"/>
      <c r="Q155" s="254"/>
      <c r="R155" s="254"/>
      <c r="S155" s="254"/>
      <c r="T155" s="255"/>
      <c r="U155" s="15"/>
      <c r="V155" s="15"/>
      <c r="W155" s="15"/>
      <c r="X155" s="15"/>
      <c r="Y155" s="15"/>
      <c r="Z155" s="15"/>
      <c r="AA155" s="15"/>
      <c r="AB155" s="15"/>
      <c r="AC155" s="15"/>
      <c r="AD155" s="15"/>
      <c r="AE155" s="15"/>
      <c r="AT155" s="256" t="s">
        <v>163</v>
      </c>
      <c r="AU155" s="256" t="s">
        <v>82</v>
      </c>
      <c r="AV155" s="15" t="s">
        <v>142</v>
      </c>
      <c r="AW155" s="15" t="s">
        <v>31</v>
      </c>
      <c r="AX155" s="15" t="s">
        <v>80</v>
      </c>
      <c r="AY155" s="256" t="s">
        <v>134</v>
      </c>
    </row>
    <row r="156" s="2" customFormat="1" ht="24.15" customHeight="1">
      <c r="A156" s="40"/>
      <c r="B156" s="41"/>
      <c r="C156" s="206" t="s">
        <v>175</v>
      </c>
      <c r="D156" s="206" t="s">
        <v>137</v>
      </c>
      <c r="E156" s="207" t="s">
        <v>214</v>
      </c>
      <c r="F156" s="208" t="s">
        <v>215</v>
      </c>
      <c r="G156" s="209" t="s">
        <v>140</v>
      </c>
      <c r="H156" s="210">
        <v>2.1869999999999998</v>
      </c>
      <c r="I156" s="211"/>
      <c r="J156" s="212">
        <f>ROUND(I156*H156,2)</f>
        <v>0</v>
      </c>
      <c r="K156" s="208" t="s">
        <v>141</v>
      </c>
      <c r="L156" s="46"/>
      <c r="M156" s="213" t="s">
        <v>19</v>
      </c>
      <c r="N156" s="214"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142</v>
      </c>
      <c r="AT156" s="217" t="s">
        <v>137</v>
      </c>
      <c r="AU156" s="217" t="s">
        <v>82</v>
      </c>
      <c r="AY156" s="19" t="s">
        <v>134</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142</v>
      </c>
      <c r="BM156" s="217" t="s">
        <v>216</v>
      </c>
    </row>
    <row r="157" s="2" customFormat="1">
      <c r="A157" s="40"/>
      <c r="B157" s="41"/>
      <c r="C157" s="42"/>
      <c r="D157" s="219" t="s">
        <v>143</v>
      </c>
      <c r="E157" s="42"/>
      <c r="F157" s="220" t="s">
        <v>215</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143</v>
      </c>
      <c r="AU157" s="19" t="s">
        <v>82</v>
      </c>
    </row>
    <row r="158" s="2" customFormat="1">
      <c r="A158" s="40"/>
      <c r="B158" s="41"/>
      <c r="C158" s="42"/>
      <c r="D158" s="219" t="s">
        <v>146</v>
      </c>
      <c r="E158" s="42"/>
      <c r="F158" s="224" t="s">
        <v>217</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146</v>
      </c>
      <c r="AU158" s="19" t="s">
        <v>82</v>
      </c>
    </row>
    <row r="159" s="14" customFormat="1">
      <c r="A159" s="14"/>
      <c r="B159" s="235"/>
      <c r="C159" s="236"/>
      <c r="D159" s="219" t="s">
        <v>163</v>
      </c>
      <c r="E159" s="237" t="s">
        <v>19</v>
      </c>
      <c r="F159" s="238" t="s">
        <v>218</v>
      </c>
      <c r="G159" s="236"/>
      <c r="H159" s="239">
        <v>2.1869999999999998</v>
      </c>
      <c r="I159" s="240"/>
      <c r="J159" s="236"/>
      <c r="K159" s="236"/>
      <c r="L159" s="241"/>
      <c r="M159" s="242"/>
      <c r="N159" s="243"/>
      <c r="O159" s="243"/>
      <c r="P159" s="243"/>
      <c r="Q159" s="243"/>
      <c r="R159" s="243"/>
      <c r="S159" s="243"/>
      <c r="T159" s="244"/>
      <c r="U159" s="14"/>
      <c r="V159" s="14"/>
      <c r="W159" s="14"/>
      <c r="X159" s="14"/>
      <c r="Y159" s="14"/>
      <c r="Z159" s="14"/>
      <c r="AA159" s="14"/>
      <c r="AB159" s="14"/>
      <c r="AC159" s="14"/>
      <c r="AD159" s="14"/>
      <c r="AE159" s="14"/>
      <c r="AT159" s="245" t="s">
        <v>163</v>
      </c>
      <c r="AU159" s="245" t="s">
        <v>82</v>
      </c>
      <c r="AV159" s="14" t="s">
        <v>82</v>
      </c>
      <c r="AW159" s="14" t="s">
        <v>31</v>
      </c>
      <c r="AX159" s="14" t="s">
        <v>72</v>
      </c>
      <c r="AY159" s="245" t="s">
        <v>134</v>
      </c>
    </row>
    <row r="160" s="15" customFormat="1">
      <c r="A160" s="15"/>
      <c r="B160" s="246"/>
      <c r="C160" s="247"/>
      <c r="D160" s="219" t="s">
        <v>163</v>
      </c>
      <c r="E160" s="248" t="s">
        <v>19</v>
      </c>
      <c r="F160" s="249" t="s">
        <v>168</v>
      </c>
      <c r="G160" s="247"/>
      <c r="H160" s="250">
        <v>2.1869999999999998</v>
      </c>
      <c r="I160" s="251"/>
      <c r="J160" s="247"/>
      <c r="K160" s="247"/>
      <c r="L160" s="252"/>
      <c r="M160" s="253"/>
      <c r="N160" s="254"/>
      <c r="O160" s="254"/>
      <c r="P160" s="254"/>
      <c r="Q160" s="254"/>
      <c r="R160" s="254"/>
      <c r="S160" s="254"/>
      <c r="T160" s="255"/>
      <c r="U160" s="15"/>
      <c r="V160" s="15"/>
      <c r="W160" s="15"/>
      <c r="X160" s="15"/>
      <c r="Y160" s="15"/>
      <c r="Z160" s="15"/>
      <c r="AA160" s="15"/>
      <c r="AB160" s="15"/>
      <c r="AC160" s="15"/>
      <c r="AD160" s="15"/>
      <c r="AE160" s="15"/>
      <c r="AT160" s="256" t="s">
        <v>163</v>
      </c>
      <c r="AU160" s="256" t="s">
        <v>82</v>
      </c>
      <c r="AV160" s="15" t="s">
        <v>142</v>
      </c>
      <c r="AW160" s="15" t="s">
        <v>31</v>
      </c>
      <c r="AX160" s="15" t="s">
        <v>80</v>
      </c>
      <c r="AY160" s="256" t="s">
        <v>134</v>
      </c>
    </row>
    <row r="161" s="12" customFormat="1" ht="22.8" customHeight="1">
      <c r="A161" s="12"/>
      <c r="B161" s="190"/>
      <c r="C161" s="191"/>
      <c r="D161" s="192" t="s">
        <v>71</v>
      </c>
      <c r="E161" s="204" t="s">
        <v>219</v>
      </c>
      <c r="F161" s="204" t="s">
        <v>220</v>
      </c>
      <c r="G161" s="191"/>
      <c r="H161" s="191"/>
      <c r="I161" s="194"/>
      <c r="J161" s="205">
        <f>BK161</f>
        <v>0</v>
      </c>
      <c r="K161" s="191"/>
      <c r="L161" s="196"/>
      <c r="M161" s="197"/>
      <c r="N161" s="198"/>
      <c r="O161" s="198"/>
      <c r="P161" s="199">
        <f>SUM(P162:P183)</f>
        <v>0</v>
      </c>
      <c r="Q161" s="198"/>
      <c r="R161" s="199">
        <f>SUM(R162:R183)</f>
        <v>0</v>
      </c>
      <c r="S161" s="198"/>
      <c r="T161" s="200">
        <f>SUM(T162:T183)</f>
        <v>0</v>
      </c>
      <c r="U161" s="12"/>
      <c r="V161" s="12"/>
      <c r="W161" s="12"/>
      <c r="X161" s="12"/>
      <c r="Y161" s="12"/>
      <c r="Z161" s="12"/>
      <c r="AA161" s="12"/>
      <c r="AB161" s="12"/>
      <c r="AC161" s="12"/>
      <c r="AD161" s="12"/>
      <c r="AE161" s="12"/>
      <c r="AR161" s="201" t="s">
        <v>80</v>
      </c>
      <c r="AT161" s="202" t="s">
        <v>71</v>
      </c>
      <c r="AU161" s="202" t="s">
        <v>80</v>
      </c>
      <c r="AY161" s="201" t="s">
        <v>134</v>
      </c>
      <c r="BK161" s="203">
        <f>SUM(BK162:BK183)</f>
        <v>0</v>
      </c>
    </row>
    <row r="162" s="2" customFormat="1" ht="24.15" customHeight="1">
      <c r="A162" s="40"/>
      <c r="B162" s="41"/>
      <c r="C162" s="206" t="s">
        <v>221</v>
      </c>
      <c r="D162" s="206" t="s">
        <v>137</v>
      </c>
      <c r="E162" s="207" t="s">
        <v>222</v>
      </c>
      <c r="F162" s="208" t="s">
        <v>223</v>
      </c>
      <c r="G162" s="209" t="s">
        <v>224</v>
      </c>
      <c r="H162" s="210">
        <v>3.0790000000000002</v>
      </c>
      <c r="I162" s="211"/>
      <c r="J162" s="212">
        <f>ROUND(I162*H162,2)</f>
        <v>0</v>
      </c>
      <c r="K162" s="208" t="s">
        <v>141</v>
      </c>
      <c r="L162" s="46"/>
      <c r="M162" s="213" t="s">
        <v>19</v>
      </c>
      <c r="N162" s="214" t="s">
        <v>43</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142</v>
      </c>
      <c r="AT162" s="217" t="s">
        <v>137</v>
      </c>
      <c r="AU162" s="217" t="s">
        <v>82</v>
      </c>
      <c r="AY162" s="19" t="s">
        <v>134</v>
      </c>
      <c r="BE162" s="218">
        <f>IF(N162="základní",J162,0)</f>
        <v>0</v>
      </c>
      <c r="BF162" s="218">
        <f>IF(N162="snížená",J162,0)</f>
        <v>0</v>
      </c>
      <c r="BG162" s="218">
        <f>IF(N162="zákl. přenesená",J162,0)</f>
        <v>0</v>
      </c>
      <c r="BH162" s="218">
        <f>IF(N162="sníž. přenesená",J162,0)</f>
        <v>0</v>
      </c>
      <c r="BI162" s="218">
        <f>IF(N162="nulová",J162,0)</f>
        <v>0</v>
      </c>
      <c r="BJ162" s="19" t="s">
        <v>80</v>
      </c>
      <c r="BK162" s="218">
        <f>ROUND(I162*H162,2)</f>
        <v>0</v>
      </c>
      <c r="BL162" s="19" t="s">
        <v>142</v>
      </c>
      <c r="BM162" s="217" t="s">
        <v>225</v>
      </c>
    </row>
    <row r="163" s="2" customFormat="1">
      <c r="A163" s="40"/>
      <c r="B163" s="41"/>
      <c r="C163" s="42"/>
      <c r="D163" s="219" t="s">
        <v>143</v>
      </c>
      <c r="E163" s="42"/>
      <c r="F163" s="220" t="s">
        <v>223</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143</v>
      </c>
      <c r="AU163" s="19" t="s">
        <v>82</v>
      </c>
    </row>
    <row r="164" s="2" customFormat="1">
      <c r="A164" s="40"/>
      <c r="B164" s="41"/>
      <c r="C164" s="42"/>
      <c r="D164" s="219" t="s">
        <v>146</v>
      </c>
      <c r="E164" s="42"/>
      <c r="F164" s="224" t="s">
        <v>226</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146</v>
      </c>
      <c r="AU164" s="19" t="s">
        <v>82</v>
      </c>
    </row>
    <row r="165" s="2" customFormat="1" ht="33" customHeight="1">
      <c r="A165" s="40"/>
      <c r="B165" s="41"/>
      <c r="C165" s="206" t="s">
        <v>179</v>
      </c>
      <c r="D165" s="206" t="s">
        <v>137</v>
      </c>
      <c r="E165" s="207" t="s">
        <v>227</v>
      </c>
      <c r="F165" s="208" t="s">
        <v>228</v>
      </c>
      <c r="G165" s="209" t="s">
        <v>224</v>
      </c>
      <c r="H165" s="210">
        <v>6.1580000000000004</v>
      </c>
      <c r="I165" s="211"/>
      <c r="J165" s="212">
        <f>ROUND(I165*H165,2)</f>
        <v>0</v>
      </c>
      <c r="K165" s="208" t="s">
        <v>141</v>
      </c>
      <c r="L165" s="46"/>
      <c r="M165" s="213" t="s">
        <v>19</v>
      </c>
      <c r="N165" s="214" t="s">
        <v>43</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142</v>
      </c>
      <c r="AT165" s="217" t="s">
        <v>137</v>
      </c>
      <c r="AU165" s="217" t="s">
        <v>82</v>
      </c>
      <c r="AY165" s="19" t="s">
        <v>134</v>
      </c>
      <c r="BE165" s="218">
        <f>IF(N165="základní",J165,0)</f>
        <v>0</v>
      </c>
      <c r="BF165" s="218">
        <f>IF(N165="snížená",J165,0)</f>
        <v>0</v>
      </c>
      <c r="BG165" s="218">
        <f>IF(N165="zákl. přenesená",J165,0)</f>
        <v>0</v>
      </c>
      <c r="BH165" s="218">
        <f>IF(N165="sníž. přenesená",J165,0)</f>
        <v>0</v>
      </c>
      <c r="BI165" s="218">
        <f>IF(N165="nulová",J165,0)</f>
        <v>0</v>
      </c>
      <c r="BJ165" s="19" t="s">
        <v>80</v>
      </c>
      <c r="BK165" s="218">
        <f>ROUND(I165*H165,2)</f>
        <v>0</v>
      </c>
      <c r="BL165" s="19" t="s">
        <v>142</v>
      </c>
      <c r="BM165" s="217" t="s">
        <v>229</v>
      </c>
    </row>
    <row r="166" s="2" customFormat="1">
      <c r="A166" s="40"/>
      <c r="B166" s="41"/>
      <c r="C166" s="42"/>
      <c r="D166" s="219" t="s">
        <v>143</v>
      </c>
      <c r="E166" s="42"/>
      <c r="F166" s="220" t="s">
        <v>228</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143</v>
      </c>
      <c r="AU166" s="19" t="s">
        <v>82</v>
      </c>
    </row>
    <row r="167" s="2" customFormat="1">
      <c r="A167" s="40"/>
      <c r="B167" s="41"/>
      <c r="C167" s="42"/>
      <c r="D167" s="219" t="s">
        <v>146</v>
      </c>
      <c r="E167" s="42"/>
      <c r="F167" s="224" t="s">
        <v>226</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146</v>
      </c>
      <c r="AU167" s="19" t="s">
        <v>82</v>
      </c>
    </row>
    <row r="168" s="14" customFormat="1">
      <c r="A168" s="14"/>
      <c r="B168" s="235"/>
      <c r="C168" s="236"/>
      <c r="D168" s="219" t="s">
        <v>163</v>
      </c>
      <c r="E168" s="237" t="s">
        <v>19</v>
      </c>
      <c r="F168" s="238" t="s">
        <v>230</v>
      </c>
      <c r="G168" s="236"/>
      <c r="H168" s="239">
        <v>6.1580000000000004</v>
      </c>
      <c r="I168" s="240"/>
      <c r="J168" s="236"/>
      <c r="K168" s="236"/>
      <c r="L168" s="241"/>
      <c r="M168" s="242"/>
      <c r="N168" s="243"/>
      <c r="O168" s="243"/>
      <c r="P168" s="243"/>
      <c r="Q168" s="243"/>
      <c r="R168" s="243"/>
      <c r="S168" s="243"/>
      <c r="T168" s="244"/>
      <c r="U168" s="14"/>
      <c r="V168" s="14"/>
      <c r="W168" s="14"/>
      <c r="X168" s="14"/>
      <c r="Y168" s="14"/>
      <c r="Z168" s="14"/>
      <c r="AA168" s="14"/>
      <c r="AB168" s="14"/>
      <c r="AC168" s="14"/>
      <c r="AD168" s="14"/>
      <c r="AE168" s="14"/>
      <c r="AT168" s="245" t="s">
        <v>163</v>
      </c>
      <c r="AU168" s="245" t="s">
        <v>82</v>
      </c>
      <c r="AV168" s="14" t="s">
        <v>82</v>
      </c>
      <c r="AW168" s="14" t="s">
        <v>31</v>
      </c>
      <c r="AX168" s="14" t="s">
        <v>72</v>
      </c>
      <c r="AY168" s="245" t="s">
        <v>134</v>
      </c>
    </row>
    <row r="169" s="15" customFormat="1">
      <c r="A169" s="15"/>
      <c r="B169" s="246"/>
      <c r="C169" s="247"/>
      <c r="D169" s="219" t="s">
        <v>163</v>
      </c>
      <c r="E169" s="248" t="s">
        <v>19</v>
      </c>
      <c r="F169" s="249" t="s">
        <v>168</v>
      </c>
      <c r="G169" s="247"/>
      <c r="H169" s="250">
        <v>6.1580000000000004</v>
      </c>
      <c r="I169" s="251"/>
      <c r="J169" s="247"/>
      <c r="K169" s="247"/>
      <c r="L169" s="252"/>
      <c r="M169" s="253"/>
      <c r="N169" s="254"/>
      <c r="O169" s="254"/>
      <c r="P169" s="254"/>
      <c r="Q169" s="254"/>
      <c r="R169" s="254"/>
      <c r="S169" s="254"/>
      <c r="T169" s="255"/>
      <c r="U169" s="15"/>
      <c r="V169" s="15"/>
      <c r="W169" s="15"/>
      <c r="X169" s="15"/>
      <c r="Y169" s="15"/>
      <c r="Z169" s="15"/>
      <c r="AA169" s="15"/>
      <c r="AB169" s="15"/>
      <c r="AC169" s="15"/>
      <c r="AD169" s="15"/>
      <c r="AE169" s="15"/>
      <c r="AT169" s="256" t="s">
        <v>163</v>
      </c>
      <c r="AU169" s="256" t="s">
        <v>82</v>
      </c>
      <c r="AV169" s="15" t="s">
        <v>142</v>
      </c>
      <c r="AW169" s="15" t="s">
        <v>31</v>
      </c>
      <c r="AX169" s="15" t="s">
        <v>80</v>
      </c>
      <c r="AY169" s="256" t="s">
        <v>134</v>
      </c>
    </row>
    <row r="170" s="2" customFormat="1" ht="21.75" customHeight="1">
      <c r="A170" s="40"/>
      <c r="B170" s="41"/>
      <c r="C170" s="206" t="s">
        <v>231</v>
      </c>
      <c r="D170" s="206" t="s">
        <v>137</v>
      </c>
      <c r="E170" s="207" t="s">
        <v>232</v>
      </c>
      <c r="F170" s="208" t="s">
        <v>233</v>
      </c>
      <c r="G170" s="209" t="s">
        <v>224</v>
      </c>
      <c r="H170" s="210">
        <v>3.0790000000000002</v>
      </c>
      <c r="I170" s="211"/>
      <c r="J170" s="212">
        <f>ROUND(I170*H170,2)</f>
        <v>0</v>
      </c>
      <c r="K170" s="208" t="s">
        <v>141</v>
      </c>
      <c r="L170" s="46"/>
      <c r="M170" s="213" t="s">
        <v>19</v>
      </c>
      <c r="N170" s="214"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142</v>
      </c>
      <c r="AT170" s="217" t="s">
        <v>137</v>
      </c>
      <c r="AU170" s="217" t="s">
        <v>82</v>
      </c>
      <c r="AY170" s="19" t="s">
        <v>134</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142</v>
      </c>
      <c r="BM170" s="217" t="s">
        <v>234</v>
      </c>
    </row>
    <row r="171" s="2" customFormat="1">
      <c r="A171" s="40"/>
      <c r="B171" s="41"/>
      <c r="C171" s="42"/>
      <c r="D171" s="219" t="s">
        <v>143</v>
      </c>
      <c r="E171" s="42"/>
      <c r="F171" s="220" t="s">
        <v>233</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143</v>
      </c>
      <c r="AU171" s="19" t="s">
        <v>82</v>
      </c>
    </row>
    <row r="172" s="2" customFormat="1">
      <c r="A172" s="40"/>
      <c r="B172" s="41"/>
      <c r="C172" s="42"/>
      <c r="D172" s="219" t="s">
        <v>146</v>
      </c>
      <c r="E172" s="42"/>
      <c r="F172" s="224" t="s">
        <v>235</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146</v>
      </c>
      <c r="AU172" s="19" t="s">
        <v>82</v>
      </c>
    </row>
    <row r="173" s="2" customFormat="1" ht="24.15" customHeight="1">
      <c r="A173" s="40"/>
      <c r="B173" s="41"/>
      <c r="C173" s="206" t="s">
        <v>190</v>
      </c>
      <c r="D173" s="206" t="s">
        <v>137</v>
      </c>
      <c r="E173" s="207" t="s">
        <v>236</v>
      </c>
      <c r="F173" s="208" t="s">
        <v>237</v>
      </c>
      <c r="G173" s="209" t="s">
        <v>224</v>
      </c>
      <c r="H173" s="210">
        <v>30.789999999999999</v>
      </c>
      <c r="I173" s="211"/>
      <c r="J173" s="212">
        <f>ROUND(I173*H173,2)</f>
        <v>0</v>
      </c>
      <c r="K173" s="208" t="s">
        <v>141</v>
      </c>
      <c r="L173" s="46"/>
      <c r="M173" s="213" t="s">
        <v>19</v>
      </c>
      <c r="N173" s="214" t="s">
        <v>43</v>
      </c>
      <c r="O173" s="86"/>
      <c r="P173" s="215">
        <f>O173*H173</f>
        <v>0</v>
      </c>
      <c r="Q173" s="215">
        <v>0</v>
      </c>
      <c r="R173" s="215">
        <f>Q173*H173</f>
        <v>0</v>
      </c>
      <c r="S173" s="215">
        <v>0</v>
      </c>
      <c r="T173" s="216">
        <f>S173*H173</f>
        <v>0</v>
      </c>
      <c r="U173" s="40"/>
      <c r="V173" s="40"/>
      <c r="W173" s="40"/>
      <c r="X173" s="40"/>
      <c r="Y173" s="40"/>
      <c r="Z173" s="40"/>
      <c r="AA173" s="40"/>
      <c r="AB173" s="40"/>
      <c r="AC173" s="40"/>
      <c r="AD173" s="40"/>
      <c r="AE173" s="40"/>
      <c r="AR173" s="217" t="s">
        <v>142</v>
      </c>
      <c r="AT173" s="217" t="s">
        <v>137</v>
      </c>
      <c r="AU173" s="217" t="s">
        <v>82</v>
      </c>
      <c r="AY173" s="19" t="s">
        <v>134</v>
      </c>
      <c r="BE173" s="218">
        <f>IF(N173="základní",J173,0)</f>
        <v>0</v>
      </c>
      <c r="BF173" s="218">
        <f>IF(N173="snížená",J173,0)</f>
        <v>0</v>
      </c>
      <c r="BG173" s="218">
        <f>IF(N173="zákl. přenesená",J173,0)</f>
        <v>0</v>
      </c>
      <c r="BH173" s="218">
        <f>IF(N173="sníž. přenesená",J173,0)</f>
        <v>0</v>
      </c>
      <c r="BI173" s="218">
        <f>IF(N173="nulová",J173,0)</f>
        <v>0</v>
      </c>
      <c r="BJ173" s="19" t="s">
        <v>80</v>
      </c>
      <c r="BK173" s="218">
        <f>ROUND(I173*H173,2)</f>
        <v>0</v>
      </c>
      <c r="BL173" s="19" t="s">
        <v>142</v>
      </c>
      <c r="BM173" s="217" t="s">
        <v>238</v>
      </c>
    </row>
    <row r="174" s="2" customFormat="1">
      <c r="A174" s="40"/>
      <c r="B174" s="41"/>
      <c r="C174" s="42"/>
      <c r="D174" s="219" t="s">
        <v>143</v>
      </c>
      <c r="E174" s="42"/>
      <c r="F174" s="220" t="s">
        <v>237</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143</v>
      </c>
      <c r="AU174" s="19" t="s">
        <v>82</v>
      </c>
    </row>
    <row r="175" s="2" customFormat="1">
      <c r="A175" s="40"/>
      <c r="B175" s="41"/>
      <c r="C175" s="42"/>
      <c r="D175" s="219" t="s">
        <v>146</v>
      </c>
      <c r="E175" s="42"/>
      <c r="F175" s="224" t="s">
        <v>235</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146</v>
      </c>
      <c r="AU175" s="19" t="s">
        <v>82</v>
      </c>
    </row>
    <row r="176" s="14" customFormat="1">
      <c r="A176" s="14"/>
      <c r="B176" s="235"/>
      <c r="C176" s="236"/>
      <c r="D176" s="219" t="s">
        <v>163</v>
      </c>
      <c r="E176" s="237" t="s">
        <v>19</v>
      </c>
      <c r="F176" s="238" t="s">
        <v>239</v>
      </c>
      <c r="G176" s="236"/>
      <c r="H176" s="239">
        <v>30.789999999999999</v>
      </c>
      <c r="I176" s="240"/>
      <c r="J176" s="236"/>
      <c r="K176" s="236"/>
      <c r="L176" s="241"/>
      <c r="M176" s="242"/>
      <c r="N176" s="243"/>
      <c r="O176" s="243"/>
      <c r="P176" s="243"/>
      <c r="Q176" s="243"/>
      <c r="R176" s="243"/>
      <c r="S176" s="243"/>
      <c r="T176" s="244"/>
      <c r="U176" s="14"/>
      <c r="V176" s="14"/>
      <c r="W176" s="14"/>
      <c r="X176" s="14"/>
      <c r="Y176" s="14"/>
      <c r="Z176" s="14"/>
      <c r="AA176" s="14"/>
      <c r="AB176" s="14"/>
      <c r="AC176" s="14"/>
      <c r="AD176" s="14"/>
      <c r="AE176" s="14"/>
      <c r="AT176" s="245" t="s">
        <v>163</v>
      </c>
      <c r="AU176" s="245" t="s">
        <v>82</v>
      </c>
      <c r="AV176" s="14" t="s">
        <v>82</v>
      </c>
      <c r="AW176" s="14" t="s">
        <v>31</v>
      </c>
      <c r="AX176" s="14" t="s">
        <v>72</v>
      </c>
      <c r="AY176" s="245" t="s">
        <v>134</v>
      </c>
    </row>
    <row r="177" s="15" customFormat="1">
      <c r="A177" s="15"/>
      <c r="B177" s="246"/>
      <c r="C177" s="247"/>
      <c r="D177" s="219" t="s">
        <v>163</v>
      </c>
      <c r="E177" s="248" t="s">
        <v>19</v>
      </c>
      <c r="F177" s="249" t="s">
        <v>168</v>
      </c>
      <c r="G177" s="247"/>
      <c r="H177" s="250">
        <v>30.789999999999999</v>
      </c>
      <c r="I177" s="251"/>
      <c r="J177" s="247"/>
      <c r="K177" s="247"/>
      <c r="L177" s="252"/>
      <c r="M177" s="253"/>
      <c r="N177" s="254"/>
      <c r="O177" s="254"/>
      <c r="P177" s="254"/>
      <c r="Q177" s="254"/>
      <c r="R177" s="254"/>
      <c r="S177" s="254"/>
      <c r="T177" s="255"/>
      <c r="U177" s="15"/>
      <c r="V177" s="15"/>
      <c r="W177" s="15"/>
      <c r="X177" s="15"/>
      <c r="Y177" s="15"/>
      <c r="Z177" s="15"/>
      <c r="AA177" s="15"/>
      <c r="AB177" s="15"/>
      <c r="AC177" s="15"/>
      <c r="AD177" s="15"/>
      <c r="AE177" s="15"/>
      <c r="AT177" s="256" t="s">
        <v>163</v>
      </c>
      <c r="AU177" s="256" t="s">
        <v>82</v>
      </c>
      <c r="AV177" s="15" t="s">
        <v>142</v>
      </c>
      <c r="AW177" s="15" t="s">
        <v>31</v>
      </c>
      <c r="AX177" s="15" t="s">
        <v>80</v>
      </c>
      <c r="AY177" s="256" t="s">
        <v>134</v>
      </c>
    </row>
    <row r="178" s="2" customFormat="1" ht="24.15" customHeight="1">
      <c r="A178" s="40"/>
      <c r="B178" s="41"/>
      <c r="C178" s="206" t="s">
        <v>7</v>
      </c>
      <c r="D178" s="206" t="s">
        <v>137</v>
      </c>
      <c r="E178" s="207" t="s">
        <v>240</v>
      </c>
      <c r="F178" s="208" t="s">
        <v>241</v>
      </c>
      <c r="G178" s="209" t="s">
        <v>224</v>
      </c>
      <c r="H178" s="210">
        <v>3.0790000000000002</v>
      </c>
      <c r="I178" s="211"/>
      <c r="J178" s="212">
        <f>ROUND(I178*H178,2)</f>
        <v>0</v>
      </c>
      <c r="K178" s="208" t="s">
        <v>141</v>
      </c>
      <c r="L178" s="46"/>
      <c r="M178" s="213" t="s">
        <v>19</v>
      </c>
      <c r="N178" s="214" t="s">
        <v>43</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142</v>
      </c>
      <c r="AT178" s="217" t="s">
        <v>137</v>
      </c>
      <c r="AU178" s="217" t="s">
        <v>82</v>
      </c>
      <c r="AY178" s="19" t="s">
        <v>134</v>
      </c>
      <c r="BE178" s="218">
        <f>IF(N178="základní",J178,0)</f>
        <v>0</v>
      </c>
      <c r="BF178" s="218">
        <f>IF(N178="snížená",J178,0)</f>
        <v>0</v>
      </c>
      <c r="BG178" s="218">
        <f>IF(N178="zákl. přenesená",J178,0)</f>
        <v>0</v>
      </c>
      <c r="BH178" s="218">
        <f>IF(N178="sníž. přenesená",J178,0)</f>
        <v>0</v>
      </c>
      <c r="BI178" s="218">
        <f>IF(N178="nulová",J178,0)</f>
        <v>0</v>
      </c>
      <c r="BJ178" s="19" t="s">
        <v>80</v>
      </c>
      <c r="BK178" s="218">
        <f>ROUND(I178*H178,2)</f>
        <v>0</v>
      </c>
      <c r="BL178" s="19" t="s">
        <v>142</v>
      </c>
      <c r="BM178" s="217" t="s">
        <v>242</v>
      </c>
    </row>
    <row r="179" s="2" customFormat="1">
      <c r="A179" s="40"/>
      <c r="B179" s="41"/>
      <c r="C179" s="42"/>
      <c r="D179" s="219" t="s">
        <v>143</v>
      </c>
      <c r="E179" s="42"/>
      <c r="F179" s="220" t="s">
        <v>241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143</v>
      </c>
      <c r="AU179" s="19" t="s">
        <v>82</v>
      </c>
    </row>
    <row r="180" s="2" customFormat="1">
      <c r="A180" s="40"/>
      <c r="B180" s="41"/>
      <c r="C180" s="42"/>
      <c r="D180" s="219" t="s">
        <v>146</v>
      </c>
      <c r="E180" s="42"/>
      <c r="F180" s="224" t="s">
        <v>243</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146</v>
      </c>
      <c r="AU180" s="19" t="s">
        <v>82</v>
      </c>
    </row>
    <row r="181" s="2" customFormat="1" ht="33" customHeight="1">
      <c r="A181" s="40"/>
      <c r="B181" s="41"/>
      <c r="C181" s="206" t="s">
        <v>196</v>
      </c>
      <c r="D181" s="206" t="s">
        <v>137</v>
      </c>
      <c r="E181" s="207" t="s">
        <v>244</v>
      </c>
      <c r="F181" s="208" t="s">
        <v>245</v>
      </c>
      <c r="G181" s="209" t="s">
        <v>224</v>
      </c>
      <c r="H181" s="210">
        <v>5.3600000000000003</v>
      </c>
      <c r="I181" s="211"/>
      <c r="J181" s="212">
        <f>ROUND(I181*H181,2)</f>
        <v>0</v>
      </c>
      <c r="K181" s="208" t="s">
        <v>141</v>
      </c>
      <c r="L181" s="46"/>
      <c r="M181" s="213" t="s">
        <v>19</v>
      </c>
      <c r="N181" s="214" t="s">
        <v>43</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142</v>
      </c>
      <c r="AT181" s="217" t="s">
        <v>137</v>
      </c>
      <c r="AU181" s="217" t="s">
        <v>82</v>
      </c>
      <c r="AY181" s="19" t="s">
        <v>134</v>
      </c>
      <c r="BE181" s="218">
        <f>IF(N181="základní",J181,0)</f>
        <v>0</v>
      </c>
      <c r="BF181" s="218">
        <f>IF(N181="snížená",J181,0)</f>
        <v>0</v>
      </c>
      <c r="BG181" s="218">
        <f>IF(N181="zákl. přenesená",J181,0)</f>
        <v>0</v>
      </c>
      <c r="BH181" s="218">
        <f>IF(N181="sníž. přenesená",J181,0)</f>
        <v>0</v>
      </c>
      <c r="BI181" s="218">
        <f>IF(N181="nulová",J181,0)</f>
        <v>0</v>
      </c>
      <c r="BJ181" s="19" t="s">
        <v>80</v>
      </c>
      <c r="BK181" s="218">
        <f>ROUND(I181*H181,2)</f>
        <v>0</v>
      </c>
      <c r="BL181" s="19" t="s">
        <v>142</v>
      </c>
      <c r="BM181" s="217" t="s">
        <v>246</v>
      </c>
    </row>
    <row r="182" s="2" customFormat="1">
      <c r="A182" s="40"/>
      <c r="B182" s="41"/>
      <c r="C182" s="42"/>
      <c r="D182" s="219" t="s">
        <v>143</v>
      </c>
      <c r="E182" s="42"/>
      <c r="F182" s="220" t="s">
        <v>245</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143</v>
      </c>
      <c r="AU182" s="19" t="s">
        <v>82</v>
      </c>
    </row>
    <row r="183" s="2" customFormat="1">
      <c r="A183" s="40"/>
      <c r="B183" s="41"/>
      <c r="C183" s="42"/>
      <c r="D183" s="219" t="s">
        <v>146</v>
      </c>
      <c r="E183" s="42"/>
      <c r="F183" s="224" t="s">
        <v>247</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146</v>
      </c>
      <c r="AU183" s="19" t="s">
        <v>82</v>
      </c>
    </row>
    <row r="184" s="12" customFormat="1" ht="25.92" customHeight="1">
      <c r="A184" s="12"/>
      <c r="B184" s="190"/>
      <c r="C184" s="191"/>
      <c r="D184" s="192" t="s">
        <v>71</v>
      </c>
      <c r="E184" s="193" t="s">
        <v>248</v>
      </c>
      <c r="F184" s="193" t="s">
        <v>249</v>
      </c>
      <c r="G184" s="191"/>
      <c r="H184" s="191"/>
      <c r="I184" s="194"/>
      <c r="J184" s="195">
        <f>BK184</f>
        <v>0</v>
      </c>
      <c r="K184" s="191"/>
      <c r="L184" s="196"/>
      <c r="M184" s="197"/>
      <c r="N184" s="198"/>
      <c r="O184" s="198"/>
      <c r="P184" s="199">
        <f>P185+P213+P224+P251+P260+P307+P336+P381</f>
        <v>0</v>
      </c>
      <c r="Q184" s="198"/>
      <c r="R184" s="199">
        <f>R185+R213+R224+R251+R260+R307+R336+R381</f>
        <v>0</v>
      </c>
      <c r="S184" s="198"/>
      <c r="T184" s="200">
        <f>T185+T213+T224+T251+T260+T307+T336+T381</f>
        <v>0</v>
      </c>
      <c r="U184" s="12"/>
      <c r="V184" s="12"/>
      <c r="W184" s="12"/>
      <c r="X184" s="12"/>
      <c r="Y184" s="12"/>
      <c r="Z184" s="12"/>
      <c r="AA184" s="12"/>
      <c r="AB184" s="12"/>
      <c r="AC184" s="12"/>
      <c r="AD184" s="12"/>
      <c r="AE184" s="12"/>
      <c r="AR184" s="201" t="s">
        <v>82</v>
      </c>
      <c r="AT184" s="202" t="s">
        <v>71</v>
      </c>
      <c r="AU184" s="202" t="s">
        <v>72</v>
      </c>
      <c r="AY184" s="201" t="s">
        <v>134</v>
      </c>
      <c r="BK184" s="203">
        <f>BK185+BK213+BK224+BK251+BK260+BK307+BK336+BK381</f>
        <v>0</v>
      </c>
    </row>
    <row r="185" s="12" customFormat="1" ht="22.8" customHeight="1">
      <c r="A185" s="12"/>
      <c r="B185" s="190"/>
      <c r="C185" s="191"/>
      <c r="D185" s="192" t="s">
        <v>71</v>
      </c>
      <c r="E185" s="204" t="s">
        <v>250</v>
      </c>
      <c r="F185" s="204" t="s">
        <v>251</v>
      </c>
      <c r="G185" s="191"/>
      <c r="H185" s="191"/>
      <c r="I185" s="194"/>
      <c r="J185" s="205">
        <f>BK185</f>
        <v>0</v>
      </c>
      <c r="K185" s="191"/>
      <c r="L185" s="196"/>
      <c r="M185" s="197"/>
      <c r="N185" s="198"/>
      <c r="O185" s="198"/>
      <c r="P185" s="199">
        <f>SUM(P186:P212)</f>
        <v>0</v>
      </c>
      <c r="Q185" s="198"/>
      <c r="R185" s="199">
        <f>SUM(R186:R212)</f>
        <v>0</v>
      </c>
      <c r="S185" s="198"/>
      <c r="T185" s="200">
        <f>SUM(T186:T212)</f>
        <v>0</v>
      </c>
      <c r="U185" s="12"/>
      <c r="V185" s="12"/>
      <c r="W185" s="12"/>
      <c r="X185" s="12"/>
      <c r="Y185" s="12"/>
      <c r="Z185" s="12"/>
      <c r="AA185" s="12"/>
      <c r="AB185" s="12"/>
      <c r="AC185" s="12"/>
      <c r="AD185" s="12"/>
      <c r="AE185" s="12"/>
      <c r="AR185" s="201" t="s">
        <v>82</v>
      </c>
      <c r="AT185" s="202" t="s">
        <v>71</v>
      </c>
      <c r="AU185" s="202" t="s">
        <v>80</v>
      </c>
      <c r="AY185" s="201" t="s">
        <v>134</v>
      </c>
      <c r="BK185" s="203">
        <f>SUM(BK186:BK212)</f>
        <v>0</v>
      </c>
    </row>
    <row r="186" s="2" customFormat="1" ht="16.5" customHeight="1">
      <c r="A186" s="40"/>
      <c r="B186" s="41"/>
      <c r="C186" s="206" t="s">
        <v>252</v>
      </c>
      <c r="D186" s="206" t="s">
        <v>137</v>
      </c>
      <c r="E186" s="207" t="s">
        <v>253</v>
      </c>
      <c r="F186" s="208" t="s">
        <v>254</v>
      </c>
      <c r="G186" s="209" t="s">
        <v>255</v>
      </c>
      <c r="H186" s="210">
        <v>1</v>
      </c>
      <c r="I186" s="211"/>
      <c r="J186" s="212">
        <f>ROUND(I186*H186,2)</f>
        <v>0</v>
      </c>
      <c r="K186" s="208" t="s">
        <v>141</v>
      </c>
      <c r="L186" s="46"/>
      <c r="M186" s="213" t="s">
        <v>19</v>
      </c>
      <c r="N186" s="214" t="s">
        <v>43</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175</v>
      </c>
      <c r="AT186" s="217" t="s">
        <v>137</v>
      </c>
      <c r="AU186" s="217" t="s">
        <v>82</v>
      </c>
      <c r="AY186" s="19" t="s">
        <v>134</v>
      </c>
      <c r="BE186" s="218">
        <f>IF(N186="základní",J186,0)</f>
        <v>0</v>
      </c>
      <c r="BF186" s="218">
        <f>IF(N186="snížená",J186,0)</f>
        <v>0</v>
      </c>
      <c r="BG186" s="218">
        <f>IF(N186="zákl. přenesená",J186,0)</f>
        <v>0</v>
      </c>
      <c r="BH186" s="218">
        <f>IF(N186="sníž. přenesená",J186,0)</f>
        <v>0</v>
      </c>
      <c r="BI186" s="218">
        <f>IF(N186="nulová",J186,0)</f>
        <v>0</v>
      </c>
      <c r="BJ186" s="19" t="s">
        <v>80</v>
      </c>
      <c r="BK186" s="218">
        <f>ROUND(I186*H186,2)</f>
        <v>0</v>
      </c>
      <c r="BL186" s="19" t="s">
        <v>175</v>
      </c>
      <c r="BM186" s="217" t="s">
        <v>256</v>
      </c>
    </row>
    <row r="187" s="2" customFormat="1">
      <c r="A187" s="40"/>
      <c r="B187" s="41"/>
      <c r="C187" s="42"/>
      <c r="D187" s="219" t="s">
        <v>143</v>
      </c>
      <c r="E187" s="42"/>
      <c r="F187" s="220" t="s">
        <v>254</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143</v>
      </c>
      <c r="AU187" s="19" t="s">
        <v>82</v>
      </c>
    </row>
    <row r="188" s="2" customFormat="1" ht="16.5" customHeight="1">
      <c r="A188" s="40"/>
      <c r="B188" s="41"/>
      <c r="C188" s="206" t="s">
        <v>200</v>
      </c>
      <c r="D188" s="206" t="s">
        <v>137</v>
      </c>
      <c r="E188" s="207" t="s">
        <v>257</v>
      </c>
      <c r="F188" s="208" t="s">
        <v>258</v>
      </c>
      <c r="G188" s="209" t="s">
        <v>255</v>
      </c>
      <c r="H188" s="210">
        <v>1</v>
      </c>
      <c r="I188" s="211"/>
      <c r="J188" s="212">
        <f>ROUND(I188*H188,2)</f>
        <v>0</v>
      </c>
      <c r="K188" s="208" t="s">
        <v>141</v>
      </c>
      <c r="L188" s="46"/>
      <c r="M188" s="213" t="s">
        <v>19</v>
      </c>
      <c r="N188" s="214" t="s">
        <v>43</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175</v>
      </c>
      <c r="AT188" s="217" t="s">
        <v>137</v>
      </c>
      <c r="AU188" s="217" t="s">
        <v>82</v>
      </c>
      <c r="AY188" s="19" t="s">
        <v>134</v>
      </c>
      <c r="BE188" s="218">
        <f>IF(N188="základní",J188,0)</f>
        <v>0</v>
      </c>
      <c r="BF188" s="218">
        <f>IF(N188="snížená",J188,0)</f>
        <v>0</v>
      </c>
      <c r="BG188" s="218">
        <f>IF(N188="zákl. přenesená",J188,0)</f>
        <v>0</v>
      </c>
      <c r="BH188" s="218">
        <f>IF(N188="sníž. přenesená",J188,0)</f>
        <v>0</v>
      </c>
      <c r="BI188" s="218">
        <f>IF(N188="nulová",J188,0)</f>
        <v>0</v>
      </c>
      <c r="BJ188" s="19" t="s">
        <v>80</v>
      </c>
      <c r="BK188" s="218">
        <f>ROUND(I188*H188,2)</f>
        <v>0</v>
      </c>
      <c r="BL188" s="19" t="s">
        <v>175</v>
      </c>
      <c r="BM188" s="217" t="s">
        <v>259</v>
      </c>
    </row>
    <row r="189" s="2" customFormat="1">
      <c r="A189" s="40"/>
      <c r="B189" s="41"/>
      <c r="C189" s="42"/>
      <c r="D189" s="219" t="s">
        <v>143</v>
      </c>
      <c r="E189" s="42"/>
      <c r="F189" s="220" t="s">
        <v>258</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143</v>
      </c>
      <c r="AU189" s="19" t="s">
        <v>82</v>
      </c>
    </row>
    <row r="190" s="2" customFormat="1">
      <c r="A190" s="40"/>
      <c r="B190" s="41"/>
      <c r="C190" s="42"/>
      <c r="D190" s="219" t="s">
        <v>146</v>
      </c>
      <c r="E190" s="42"/>
      <c r="F190" s="224" t="s">
        <v>260</v>
      </c>
      <c r="G190" s="42"/>
      <c r="H190" s="42"/>
      <c r="I190" s="221"/>
      <c r="J190" s="42"/>
      <c r="K190" s="42"/>
      <c r="L190" s="46"/>
      <c r="M190" s="222"/>
      <c r="N190" s="223"/>
      <c r="O190" s="86"/>
      <c r="P190" s="86"/>
      <c r="Q190" s="86"/>
      <c r="R190" s="86"/>
      <c r="S190" s="86"/>
      <c r="T190" s="87"/>
      <c r="U190" s="40"/>
      <c r="V190" s="40"/>
      <c r="W190" s="40"/>
      <c r="X190" s="40"/>
      <c r="Y190" s="40"/>
      <c r="Z190" s="40"/>
      <c r="AA190" s="40"/>
      <c r="AB190" s="40"/>
      <c r="AC190" s="40"/>
      <c r="AD190" s="40"/>
      <c r="AE190" s="40"/>
      <c r="AT190" s="19" t="s">
        <v>146</v>
      </c>
      <c r="AU190" s="19" t="s">
        <v>82</v>
      </c>
    </row>
    <row r="191" s="2" customFormat="1" ht="16.5" customHeight="1">
      <c r="A191" s="40"/>
      <c r="B191" s="41"/>
      <c r="C191" s="206" t="s">
        <v>261</v>
      </c>
      <c r="D191" s="206" t="s">
        <v>137</v>
      </c>
      <c r="E191" s="207" t="s">
        <v>262</v>
      </c>
      <c r="F191" s="208" t="s">
        <v>263</v>
      </c>
      <c r="G191" s="209" t="s">
        <v>255</v>
      </c>
      <c r="H191" s="210">
        <v>2</v>
      </c>
      <c r="I191" s="211"/>
      <c r="J191" s="212">
        <f>ROUND(I191*H191,2)</f>
        <v>0</v>
      </c>
      <c r="K191" s="208" t="s">
        <v>141</v>
      </c>
      <c r="L191" s="46"/>
      <c r="M191" s="213" t="s">
        <v>19</v>
      </c>
      <c r="N191" s="214" t="s">
        <v>43</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175</v>
      </c>
      <c r="AT191" s="217" t="s">
        <v>137</v>
      </c>
      <c r="AU191" s="217" t="s">
        <v>82</v>
      </c>
      <c r="AY191" s="19" t="s">
        <v>134</v>
      </c>
      <c r="BE191" s="218">
        <f>IF(N191="základní",J191,0)</f>
        <v>0</v>
      </c>
      <c r="BF191" s="218">
        <f>IF(N191="snížená",J191,0)</f>
        <v>0</v>
      </c>
      <c r="BG191" s="218">
        <f>IF(N191="zákl. přenesená",J191,0)</f>
        <v>0</v>
      </c>
      <c r="BH191" s="218">
        <f>IF(N191="sníž. přenesená",J191,0)</f>
        <v>0</v>
      </c>
      <c r="BI191" s="218">
        <f>IF(N191="nulová",J191,0)</f>
        <v>0</v>
      </c>
      <c r="BJ191" s="19" t="s">
        <v>80</v>
      </c>
      <c r="BK191" s="218">
        <f>ROUND(I191*H191,2)</f>
        <v>0</v>
      </c>
      <c r="BL191" s="19" t="s">
        <v>175</v>
      </c>
      <c r="BM191" s="217" t="s">
        <v>264</v>
      </c>
    </row>
    <row r="192" s="2" customFormat="1">
      <c r="A192" s="40"/>
      <c r="B192" s="41"/>
      <c r="C192" s="42"/>
      <c r="D192" s="219" t="s">
        <v>143</v>
      </c>
      <c r="E192" s="42"/>
      <c r="F192" s="220" t="s">
        <v>263</v>
      </c>
      <c r="G192" s="42"/>
      <c r="H192" s="42"/>
      <c r="I192" s="221"/>
      <c r="J192" s="42"/>
      <c r="K192" s="42"/>
      <c r="L192" s="46"/>
      <c r="M192" s="222"/>
      <c r="N192" s="223"/>
      <c r="O192" s="86"/>
      <c r="P192" s="86"/>
      <c r="Q192" s="86"/>
      <c r="R192" s="86"/>
      <c r="S192" s="86"/>
      <c r="T192" s="87"/>
      <c r="U192" s="40"/>
      <c r="V192" s="40"/>
      <c r="W192" s="40"/>
      <c r="X192" s="40"/>
      <c r="Y192" s="40"/>
      <c r="Z192" s="40"/>
      <c r="AA192" s="40"/>
      <c r="AB192" s="40"/>
      <c r="AC192" s="40"/>
      <c r="AD192" s="40"/>
      <c r="AE192" s="40"/>
      <c r="AT192" s="19" t="s">
        <v>143</v>
      </c>
      <c r="AU192" s="19" t="s">
        <v>82</v>
      </c>
    </row>
    <row r="193" s="2" customFormat="1" ht="16.5" customHeight="1">
      <c r="A193" s="40"/>
      <c r="B193" s="41"/>
      <c r="C193" s="206" t="s">
        <v>205</v>
      </c>
      <c r="D193" s="206" t="s">
        <v>137</v>
      </c>
      <c r="E193" s="207" t="s">
        <v>265</v>
      </c>
      <c r="F193" s="208" t="s">
        <v>266</v>
      </c>
      <c r="G193" s="209" t="s">
        <v>255</v>
      </c>
      <c r="H193" s="210">
        <v>2</v>
      </c>
      <c r="I193" s="211"/>
      <c r="J193" s="212">
        <f>ROUND(I193*H193,2)</f>
        <v>0</v>
      </c>
      <c r="K193" s="208" t="s">
        <v>141</v>
      </c>
      <c r="L193" s="46"/>
      <c r="M193" s="213" t="s">
        <v>19</v>
      </c>
      <c r="N193" s="214" t="s">
        <v>43</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175</v>
      </c>
      <c r="AT193" s="217" t="s">
        <v>137</v>
      </c>
      <c r="AU193" s="217" t="s">
        <v>82</v>
      </c>
      <c r="AY193" s="19" t="s">
        <v>134</v>
      </c>
      <c r="BE193" s="218">
        <f>IF(N193="základní",J193,0)</f>
        <v>0</v>
      </c>
      <c r="BF193" s="218">
        <f>IF(N193="snížená",J193,0)</f>
        <v>0</v>
      </c>
      <c r="BG193" s="218">
        <f>IF(N193="zákl. přenesená",J193,0)</f>
        <v>0</v>
      </c>
      <c r="BH193" s="218">
        <f>IF(N193="sníž. přenesená",J193,0)</f>
        <v>0</v>
      </c>
      <c r="BI193" s="218">
        <f>IF(N193="nulová",J193,0)</f>
        <v>0</v>
      </c>
      <c r="BJ193" s="19" t="s">
        <v>80</v>
      </c>
      <c r="BK193" s="218">
        <f>ROUND(I193*H193,2)</f>
        <v>0</v>
      </c>
      <c r="BL193" s="19" t="s">
        <v>175</v>
      </c>
      <c r="BM193" s="217" t="s">
        <v>267</v>
      </c>
    </row>
    <row r="194" s="2" customFormat="1">
      <c r="A194" s="40"/>
      <c r="B194" s="41"/>
      <c r="C194" s="42"/>
      <c r="D194" s="219" t="s">
        <v>143</v>
      </c>
      <c r="E194" s="42"/>
      <c r="F194" s="220" t="s">
        <v>266</v>
      </c>
      <c r="G194" s="42"/>
      <c r="H194" s="42"/>
      <c r="I194" s="221"/>
      <c r="J194" s="42"/>
      <c r="K194" s="42"/>
      <c r="L194" s="46"/>
      <c r="M194" s="222"/>
      <c r="N194" s="223"/>
      <c r="O194" s="86"/>
      <c r="P194" s="86"/>
      <c r="Q194" s="86"/>
      <c r="R194" s="86"/>
      <c r="S194" s="86"/>
      <c r="T194" s="87"/>
      <c r="U194" s="40"/>
      <c r="V194" s="40"/>
      <c r="W194" s="40"/>
      <c r="X194" s="40"/>
      <c r="Y194" s="40"/>
      <c r="Z194" s="40"/>
      <c r="AA194" s="40"/>
      <c r="AB194" s="40"/>
      <c r="AC194" s="40"/>
      <c r="AD194" s="40"/>
      <c r="AE194" s="40"/>
      <c r="AT194" s="19" t="s">
        <v>143</v>
      </c>
      <c r="AU194" s="19" t="s">
        <v>82</v>
      </c>
    </row>
    <row r="195" s="2" customFormat="1" ht="16.5" customHeight="1">
      <c r="A195" s="40"/>
      <c r="B195" s="41"/>
      <c r="C195" s="206" t="s">
        <v>268</v>
      </c>
      <c r="D195" s="206" t="s">
        <v>137</v>
      </c>
      <c r="E195" s="207" t="s">
        <v>269</v>
      </c>
      <c r="F195" s="208" t="s">
        <v>270</v>
      </c>
      <c r="G195" s="209" t="s">
        <v>255</v>
      </c>
      <c r="H195" s="210">
        <v>1</v>
      </c>
      <c r="I195" s="211"/>
      <c r="J195" s="212">
        <f>ROUND(I195*H195,2)</f>
        <v>0</v>
      </c>
      <c r="K195" s="208" t="s">
        <v>141</v>
      </c>
      <c r="L195" s="46"/>
      <c r="M195" s="213" t="s">
        <v>19</v>
      </c>
      <c r="N195" s="214" t="s">
        <v>43</v>
      </c>
      <c r="O195" s="86"/>
      <c r="P195" s="215">
        <f>O195*H195</f>
        <v>0</v>
      </c>
      <c r="Q195" s="215">
        <v>0</v>
      </c>
      <c r="R195" s="215">
        <f>Q195*H195</f>
        <v>0</v>
      </c>
      <c r="S195" s="215">
        <v>0</v>
      </c>
      <c r="T195" s="216">
        <f>S195*H195</f>
        <v>0</v>
      </c>
      <c r="U195" s="40"/>
      <c r="V195" s="40"/>
      <c r="W195" s="40"/>
      <c r="X195" s="40"/>
      <c r="Y195" s="40"/>
      <c r="Z195" s="40"/>
      <c r="AA195" s="40"/>
      <c r="AB195" s="40"/>
      <c r="AC195" s="40"/>
      <c r="AD195" s="40"/>
      <c r="AE195" s="40"/>
      <c r="AR195" s="217" t="s">
        <v>175</v>
      </c>
      <c r="AT195" s="217" t="s">
        <v>137</v>
      </c>
      <c r="AU195" s="217" t="s">
        <v>82</v>
      </c>
      <c r="AY195" s="19" t="s">
        <v>134</v>
      </c>
      <c r="BE195" s="218">
        <f>IF(N195="základní",J195,0)</f>
        <v>0</v>
      </c>
      <c r="BF195" s="218">
        <f>IF(N195="snížená",J195,0)</f>
        <v>0</v>
      </c>
      <c r="BG195" s="218">
        <f>IF(N195="zákl. přenesená",J195,0)</f>
        <v>0</v>
      </c>
      <c r="BH195" s="218">
        <f>IF(N195="sníž. přenesená",J195,0)</f>
        <v>0</v>
      </c>
      <c r="BI195" s="218">
        <f>IF(N195="nulová",J195,0)</f>
        <v>0</v>
      </c>
      <c r="BJ195" s="19" t="s">
        <v>80</v>
      </c>
      <c r="BK195" s="218">
        <f>ROUND(I195*H195,2)</f>
        <v>0</v>
      </c>
      <c r="BL195" s="19" t="s">
        <v>175</v>
      </c>
      <c r="BM195" s="217" t="s">
        <v>271</v>
      </c>
    </row>
    <row r="196" s="2" customFormat="1">
      <c r="A196" s="40"/>
      <c r="B196" s="41"/>
      <c r="C196" s="42"/>
      <c r="D196" s="219" t="s">
        <v>143</v>
      </c>
      <c r="E196" s="42"/>
      <c r="F196" s="220" t="s">
        <v>270</v>
      </c>
      <c r="G196" s="42"/>
      <c r="H196" s="42"/>
      <c r="I196" s="221"/>
      <c r="J196" s="42"/>
      <c r="K196" s="42"/>
      <c r="L196" s="46"/>
      <c r="M196" s="222"/>
      <c r="N196" s="223"/>
      <c r="O196" s="86"/>
      <c r="P196" s="86"/>
      <c r="Q196" s="86"/>
      <c r="R196" s="86"/>
      <c r="S196" s="86"/>
      <c r="T196" s="87"/>
      <c r="U196" s="40"/>
      <c r="V196" s="40"/>
      <c r="W196" s="40"/>
      <c r="X196" s="40"/>
      <c r="Y196" s="40"/>
      <c r="Z196" s="40"/>
      <c r="AA196" s="40"/>
      <c r="AB196" s="40"/>
      <c r="AC196" s="40"/>
      <c r="AD196" s="40"/>
      <c r="AE196" s="40"/>
      <c r="AT196" s="19" t="s">
        <v>143</v>
      </c>
      <c r="AU196" s="19" t="s">
        <v>82</v>
      </c>
    </row>
    <row r="197" s="2" customFormat="1">
      <c r="A197" s="40"/>
      <c r="B197" s="41"/>
      <c r="C197" s="42"/>
      <c r="D197" s="219" t="s">
        <v>146</v>
      </c>
      <c r="E197" s="42"/>
      <c r="F197" s="224" t="s">
        <v>272</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146</v>
      </c>
      <c r="AU197" s="19" t="s">
        <v>82</v>
      </c>
    </row>
    <row r="198" s="2" customFormat="1" ht="24.15" customHeight="1">
      <c r="A198" s="40"/>
      <c r="B198" s="41"/>
      <c r="C198" s="206" t="s">
        <v>209</v>
      </c>
      <c r="D198" s="206" t="s">
        <v>137</v>
      </c>
      <c r="E198" s="207" t="s">
        <v>273</v>
      </c>
      <c r="F198" s="208" t="s">
        <v>274</v>
      </c>
      <c r="G198" s="209" t="s">
        <v>224</v>
      </c>
      <c r="H198" s="210">
        <v>0.021999999999999999</v>
      </c>
      <c r="I198" s="211"/>
      <c r="J198" s="212">
        <f>ROUND(I198*H198,2)</f>
        <v>0</v>
      </c>
      <c r="K198" s="208" t="s">
        <v>141</v>
      </c>
      <c r="L198" s="46"/>
      <c r="M198" s="213" t="s">
        <v>19</v>
      </c>
      <c r="N198" s="214" t="s">
        <v>43</v>
      </c>
      <c r="O198" s="86"/>
      <c r="P198" s="215">
        <f>O198*H198</f>
        <v>0</v>
      </c>
      <c r="Q198" s="215">
        <v>0</v>
      </c>
      <c r="R198" s="215">
        <f>Q198*H198</f>
        <v>0</v>
      </c>
      <c r="S198" s="215">
        <v>0</v>
      </c>
      <c r="T198" s="216">
        <f>S198*H198</f>
        <v>0</v>
      </c>
      <c r="U198" s="40"/>
      <c r="V198" s="40"/>
      <c r="W198" s="40"/>
      <c r="X198" s="40"/>
      <c r="Y198" s="40"/>
      <c r="Z198" s="40"/>
      <c r="AA198" s="40"/>
      <c r="AB198" s="40"/>
      <c r="AC198" s="40"/>
      <c r="AD198" s="40"/>
      <c r="AE198" s="40"/>
      <c r="AR198" s="217" t="s">
        <v>175</v>
      </c>
      <c r="AT198" s="217" t="s">
        <v>137</v>
      </c>
      <c r="AU198" s="217" t="s">
        <v>82</v>
      </c>
      <c r="AY198" s="19" t="s">
        <v>134</v>
      </c>
      <c r="BE198" s="218">
        <f>IF(N198="základní",J198,0)</f>
        <v>0</v>
      </c>
      <c r="BF198" s="218">
        <f>IF(N198="snížená",J198,0)</f>
        <v>0</v>
      </c>
      <c r="BG198" s="218">
        <f>IF(N198="zákl. přenesená",J198,0)</f>
        <v>0</v>
      </c>
      <c r="BH198" s="218">
        <f>IF(N198="sníž. přenesená",J198,0)</f>
        <v>0</v>
      </c>
      <c r="BI198" s="218">
        <f>IF(N198="nulová",J198,0)</f>
        <v>0</v>
      </c>
      <c r="BJ198" s="19" t="s">
        <v>80</v>
      </c>
      <c r="BK198" s="218">
        <f>ROUND(I198*H198,2)</f>
        <v>0</v>
      </c>
      <c r="BL198" s="19" t="s">
        <v>175</v>
      </c>
      <c r="BM198" s="217" t="s">
        <v>275</v>
      </c>
    </row>
    <row r="199" s="2" customFormat="1">
      <c r="A199" s="40"/>
      <c r="B199" s="41"/>
      <c r="C199" s="42"/>
      <c r="D199" s="219" t="s">
        <v>143</v>
      </c>
      <c r="E199" s="42"/>
      <c r="F199" s="220" t="s">
        <v>274</v>
      </c>
      <c r="G199" s="42"/>
      <c r="H199" s="42"/>
      <c r="I199" s="221"/>
      <c r="J199" s="42"/>
      <c r="K199" s="42"/>
      <c r="L199" s="46"/>
      <c r="M199" s="222"/>
      <c r="N199" s="223"/>
      <c r="O199" s="86"/>
      <c r="P199" s="86"/>
      <c r="Q199" s="86"/>
      <c r="R199" s="86"/>
      <c r="S199" s="86"/>
      <c r="T199" s="87"/>
      <c r="U199" s="40"/>
      <c r="V199" s="40"/>
      <c r="W199" s="40"/>
      <c r="X199" s="40"/>
      <c r="Y199" s="40"/>
      <c r="Z199" s="40"/>
      <c r="AA199" s="40"/>
      <c r="AB199" s="40"/>
      <c r="AC199" s="40"/>
      <c r="AD199" s="40"/>
      <c r="AE199" s="40"/>
      <c r="AT199" s="19" t="s">
        <v>143</v>
      </c>
      <c r="AU199" s="19" t="s">
        <v>82</v>
      </c>
    </row>
    <row r="200" s="2" customFormat="1" ht="16.5" customHeight="1">
      <c r="A200" s="40"/>
      <c r="B200" s="41"/>
      <c r="C200" s="206" t="s">
        <v>276</v>
      </c>
      <c r="D200" s="206" t="s">
        <v>137</v>
      </c>
      <c r="E200" s="207" t="s">
        <v>277</v>
      </c>
      <c r="F200" s="208" t="s">
        <v>278</v>
      </c>
      <c r="G200" s="209" t="s">
        <v>255</v>
      </c>
      <c r="H200" s="210">
        <v>1</v>
      </c>
      <c r="I200" s="211"/>
      <c r="J200" s="212">
        <f>ROUND(I200*H200,2)</f>
        <v>0</v>
      </c>
      <c r="K200" s="208" t="s">
        <v>141</v>
      </c>
      <c r="L200" s="46"/>
      <c r="M200" s="213" t="s">
        <v>19</v>
      </c>
      <c r="N200" s="214" t="s">
        <v>43</v>
      </c>
      <c r="O200" s="86"/>
      <c r="P200" s="215">
        <f>O200*H200</f>
        <v>0</v>
      </c>
      <c r="Q200" s="215">
        <v>0</v>
      </c>
      <c r="R200" s="215">
        <f>Q200*H200</f>
        <v>0</v>
      </c>
      <c r="S200" s="215">
        <v>0</v>
      </c>
      <c r="T200" s="216">
        <f>S200*H200</f>
        <v>0</v>
      </c>
      <c r="U200" s="40"/>
      <c r="V200" s="40"/>
      <c r="W200" s="40"/>
      <c r="X200" s="40"/>
      <c r="Y200" s="40"/>
      <c r="Z200" s="40"/>
      <c r="AA200" s="40"/>
      <c r="AB200" s="40"/>
      <c r="AC200" s="40"/>
      <c r="AD200" s="40"/>
      <c r="AE200" s="40"/>
      <c r="AR200" s="217" t="s">
        <v>175</v>
      </c>
      <c r="AT200" s="217" t="s">
        <v>137</v>
      </c>
      <c r="AU200" s="217" t="s">
        <v>82</v>
      </c>
      <c r="AY200" s="19" t="s">
        <v>134</v>
      </c>
      <c r="BE200" s="218">
        <f>IF(N200="základní",J200,0)</f>
        <v>0</v>
      </c>
      <c r="BF200" s="218">
        <f>IF(N200="snížená",J200,0)</f>
        <v>0</v>
      </c>
      <c r="BG200" s="218">
        <f>IF(N200="zákl. přenesená",J200,0)</f>
        <v>0</v>
      </c>
      <c r="BH200" s="218">
        <f>IF(N200="sníž. přenesená",J200,0)</f>
        <v>0</v>
      </c>
      <c r="BI200" s="218">
        <f>IF(N200="nulová",J200,0)</f>
        <v>0</v>
      </c>
      <c r="BJ200" s="19" t="s">
        <v>80</v>
      </c>
      <c r="BK200" s="218">
        <f>ROUND(I200*H200,2)</f>
        <v>0</v>
      </c>
      <c r="BL200" s="19" t="s">
        <v>175</v>
      </c>
      <c r="BM200" s="217" t="s">
        <v>279</v>
      </c>
    </row>
    <row r="201" s="2" customFormat="1">
      <c r="A201" s="40"/>
      <c r="B201" s="41"/>
      <c r="C201" s="42"/>
      <c r="D201" s="219" t="s">
        <v>143</v>
      </c>
      <c r="E201" s="42"/>
      <c r="F201" s="220" t="s">
        <v>278</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143</v>
      </c>
      <c r="AU201" s="19" t="s">
        <v>82</v>
      </c>
    </row>
    <row r="202" s="2" customFormat="1" ht="16.5" customHeight="1">
      <c r="A202" s="40"/>
      <c r="B202" s="41"/>
      <c r="C202" s="206" t="s">
        <v>212</v>
      </c>
      <c r="D202" s="206" t="s">
        <v>137</v>
      </c>
      <c r="E202" s="207" t="s">
        <v>280</v>
      </c>
      <c r="F202" s="208" t="s">
        <v>281</v>
      </c>
      <c r="G202" s="209" t="s">
        <v>255</v>
      </c>
      <c r="H202" s="210">
        <v>2</v>
      </c>
      <c r="I202" s="211"/>
      <c r="J202" s="212">
        <f>ROUND(I202*H202,2)</f>
        <v>0</v>
      </c>
      <c r="K202" s="208" t="s">
        <v>141</v>
      </c>
      <c r="L202" s="46"/>
      <c r="M202" s="213" t="s">
        <v>19</v>
      </c>
      <c r="N202" s="214" t="s">
        <v>43</v>
      </c>
      <c r="O202" s="86"/>
      <c r="P202" s="215">
        <f>O202*H202</f>
        <v>0</v>
      </c>
      <c r="Q202" s="215">
        <v>0</v>
      </c>
      <c r="R202" s="215">
        <f>Q202*H202</f>
        <v>0</v>
      </c>
      <c r="S202" s="215">
        <v>0</v>
      </c>
      <c r="T202" s="216">
        <f>S202*H202</f>
        <v>0</v>
      </c>
      <c r="U202" s="40"/>
      <c r="V202" s="40"/>
      <c r="W202" s="40"/>
      <c r="X202" s="40"/>
      <c r="Y202" s="40"/>
      <c r="Z202" s="40"/>
      <c r="AA202" s="40"/>
      <c r="AB202" s="40"/>
      <c r="AC202" s="40"/>
      <c r="AD202" s="40"/>
      <c r="AE202" s="40"/>
      <c r="AR202" s="217" t="s">
        <v>175</v>
      </c>
      <c r="AT202" s="217" t="s">
        <v>137</v>
      </c>
      <c r="AU202" s="217" t="s">
        <v>82</v>
      </c>
      <c r="AY202" s="19" t="s">
        <v>134</v>
      </c>
      <c r="BE202" s="218">
        <f>IF(N202="základní",J202,0)</f>
        <v>0</v>
      </c>
      <c r="BF202" s="218">
        <f>IF(N202="snížená",J202,0)</f>
        <v>0</v>
      </c>
      <c r="BG202" s="218">
        <f>IF(N202="zákl. přenesená",J202,0)</f>
        <v>0</v>
      </c>
      <c r="BH202" s="218">
        <f>IF(N202="sníž. přenesená",J202,0)</f>
        <v>0</v>
      </c>
      <c r="BI202" s="218">
        <f>IF(N202="nulová",J202,0)</f>
        <v>0</v>
      </c>
      <c r="BJ202" s="19" t="s">
        <v>80</v>
      </c>
      <c r="BK202" s="218">
        <f>ROUND(I202*H202,2)</f>
        <v>0</v>
      </c>
      <c r="BL202" s="19" t="s">
        <v>175</v>
      </c>
      <c r="BM202" s="217" t="s">
        <v>282</v>
      </c>
    </row>
    <row r="203" s="2" customFormat="1">
      <c r="A203" s="40"/>
      <c r="B203" s="41"/>
      <c r="C203" s="42"/>
      <c r="D203" s="219" t="s">
        <v>143</v>
      </c>
      <c r="E203" s="42"/>
      <c r="F203" s="220" t="s">
        <v>281</v>
      </c>
      <c r="G203" s="42"/>
      <c r="H203" s="42"/>
      <c r="I203" s="221"/>
      <c r="J203" s="42"/>
      <c r="K203" s="42"/>
      <c r="L203" s="46"/>
      <c r="M203" s="222"/>
      <c r="N203" s="223"/>
      <c r="O203" s="86"/>
      <c r="P203" s="86"/>
      <c r="Q203" s="86"/>
      <c r="R203" s="86"/>
      <c r="S203" s="86"/>
      <c r="T203" s="87"/>
      <c r="U203" s="40"/>
      <c r="V203" s="40"/>
      <c r="W203" s="40"/>
      <c r="X203" s="40"/>
      <c r="Y203" s="40"/>
      <c r="Z203" s="40"/>
      <c r="AA203" s="40"/>
      <c r="AB203" s="40"/>
      <c r="AC203" s="40"/>
      <c r="AD203" s="40"/>
      <c r="AE203" s="40"/>
      <c r="AT203" s="19" t="s">
        <v>143</v>
      </c>
      <c r="AU203" s="19" t="s">
        <v>82</v>
      </c>
    </row>
    <row r="204" s="2" customFormat="1">
      <c r="A204" s="40"/>
      <c r="B204" s="41"/>
      <c r="C204" s="42"/>
      <c r="D204" s="219" t="s">
        <v>146</v>
      </c>
      <c r="E204" s="42"/>
      <c r="F204" s="224" t="s">
        <v>283</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146</v>
      </c>
      <c r="AU204" s="19" t="s">
        <v>82</v>
      </c>
    </row>
    <row r="205" s="2" customFormat="1" ht="16.5" customHeight="1">
      <c r="A205" s="40"/>
      <c r="B205" s="41"/>
      <c r="C205" s="206" t="s">
        <v>284</v>
      </c>
      <c r="D205" s="206" t="s">
        <v>137</v>
      </c>
      <c r="E205" s="207" t="s">
        <v>285</v>
      </c>
      <c r="F205" s="208" t="s">
        <v>286</v>
      </c>
      <c r="G205" s="209" t="s">
        <v>287</v>
      </c>
      <c r="H205" s="210">
        <v>1</v>
      </c>
      <c r="I205" s="211"/>
      <c r="J205" s="212">
        <f>ROUND(I205*H205,2)</f>
        <v>0</v>
      </c>
      <c r="K205" s="208" t="s">
        <v>141</v>
      </c>
      <c r="L205" s="46"/>
      <c r="M205" s="213" t="s">
        <v>19</v>
      </c>
      <c r="N205" s="214" t="s">
        <v>43</v>
      </c>
      <c r="O205" s="86"/>
      <c r="P205" s="215">
        <f>O205*H205</f>
        <v>0</v>
      </c>
      <c r="Q205" s="215">
        <v>0</v>
      </c>
      <c r="R205" s="215">
        <f>Q205*H205</f>
        <v>0</v>
      </c>
      <c r="S205" s="215">
        <v>0</v>
      </c>
      <c r="T205" s="216">
        <f>S205*H205</f>
        <v>0</v>
      </c>
      <c r="U205" s="40"/>
      <c r="V205" s="40"/>
      <c r="W205" s="40"/>
      <c r="X205" s="40"/>
      <c r="Y205" s="40"/>
      <c r="Z205" s="40"/>
      <c r="AA205" s="40"/>
      <c r="AB205" s="40"/>
      <c r="AC205" s="40"/>
      <c r="AD205" s="40"/>
      <c r="AE205" s="40"/>
      <c r="AR205" s="217" t="s">
        <v>175</v>
      </c>
      <c r="AT205" s="217" t="s">
        <v>137</v>
      </c>
      <c r="AU205" s="217" t="s">
        <v>82</v>
      </c>
      <c r="AY205" s="19" t="s">
        <v>134</v>
      </c>
      <c r="BE205" s="218">
        <f>IF(N205="základní",J205,0)</f>
        <v>0</v>
      </c>
      <c r="BF205" s="218">
        <f>IF(N205="snížená",J205,0)</f>
        <v>0</v>
      </c>
      <c r="BG205" s="218">
        <f>IF(N205="zákl. přenesená",J205,0)</f>
        <v>0</v>
      </c>
      <c r="BH205" s="218">
        <f>IF(N205="sníž. přenesená",J205,0)</f>
        <v>0</v>
      </c>
      <c r="BI205" s="218">
        <f>IF(N205="nulová",J205,0)</f>
        <v>0</v>
      </c>
      <c r="BJ205" s="19" t="s">
        <v>80</v>
      </c>
      <c r="BK205" s="218">
        <f>ROUND(I205*H205,2)</f>
        <v>0</v>
      </c>
      <c r="BL205" s="19" t="s">
        <v>175</v>
      </c>
      <c r="BM205" s="217" t="s">
        <v>288</v>
      </c>
    </row>
    <row r="206" s="2" customFormat="1">
      <c r="A206" s="40"/>
      <c r="B206" s="41"/>
      <c r="C206" s="42"/>
      <c r="D206" s="219" t="s">
        <v>143</v>
      </c>
      <c r="E206" s="42"/>
      <c r="F206" s="220" t="s">
        <v>286</v>
      </c>
      <c r="G206" s="42"/>
      <c r="H206" s="42"/>
      <c r="I206" s="221"/>
      <c r="J206" s="42"/>
      <c r="K206" s="42"/>
      <c r="L206" s="46"/>
      <c r="M206" s="222"/>
      <c r="N206" s="223"/>
      <c r="O206" s="86"/>
      <c r="P206" s="86"/>
      <c r="Q206" s="86"/>
      <c r="R206" s="86"/>
      <c r="S206" s="86"/>
      <c r="T206" s="87"/>
      <c r="U206" s="40"/>
      <c r="V206" s="40"/>
      <c r="W206" s="40"/>
      <c r="X206" s="40"/>
      <c r="Y206" s="40"/>
      <c r="Z206" s="40"/>
      <c r="AA206" s="40"/>
      <c r="AB206" s="40"/>
      <c r="AC206" s="40"/>
      <c r="AD206" s="40"/>
      <c r="AE206" s="40"/>
      <c r="AT206" s="19" t="s">
        <v>143</v>
      </c>
      <c r="AU206" s="19" t="s">
        <v>82</v>
      </c>
    </row>
    <row r="207" s="2" customFormat="1" ht="16.5" customHeight="1">
      <c r="A207" s="40"/>
      <c r="B207" s="41"/>
      <c r="C207" s="206" t="s">
        <v>216</v>
      </c>
      <c r="D207" s="206" t="s">
        <v>137</v>
      </c>
      <c r="E207" s="207" t="s">
        <v>289</v>
      </c>
      <c r="F207" s="208" t="s">
        <v>290</v>
      </c>
      <c r="G207" s="209" t="s">
        <v>287</v>
      </c>
      <c r="H207" s="210">
        <v>2</v>
      </c>
      <c r="I207" s="211"/>
      <c r="J207" s="212">
        <f>ROUND(I207*H207,2)</f>
        <v>0</v>
      </c>
      <c r="K207" s="208" t="s">
        <v>141</v>
      </c>
      <c r="L207" s="46"/>
      <c r="M207" s="213" t="s">
        <v>19</v>
      </c>
      <c r="N207" s="214" t="s">
        <v>43</v>
      </c>
      <c r="O207" s="86"/>
      <c r="P207" s="215">
        <f>O207*H207</f>
        <v>0</v>
      </c>
      <c r="Q207" s="215">
        <v>0</v>
      </c>
      <c r="R207" s="215">
        <f>Q207*H207</f>
        <v>0</v>
      </c>
      <c r="S207" s="215">
        <v>0</v>
      </c>
      <c r="T207" s="216">
        <f>S207*H207</f>
        <v>0</v>
      </c>
      <c r="U207" s="40"/>
      <c r="V207" s="40"/>
      <c r="W207" s="40"/>
      <c r="X207" s="40"/>
      <c r="Y207" s="40"/>
      <c r="Z207" s="40"/>
      <c r="AA207" s="40"/>
      <c r="AB207" s="40"/>
      <c r="AC207" s="40"/>
      <c r="AD207" s="40"/>
      <c r="AE207" s="40"/>
      <c r="AR207" s="217" t="s">
        <v>175</v>
      </c>
      <c r="AT207" s="217" t="s">
        <v>137</v>
      </c>
      <c r="AU207" s="217" t="s">
        <v>82</v>
      </c>
      <c r="AY207" s="19" t="s">
        <v>134</v>
      </c>
      <c r="BE207" s="218">
        <f>IF(N207="základní",J207,0)</f>
        <v>0</v>
      </c>
      <c r="BF207" s="218">
        <f>IF(N207="snížená",J207,0)</f>
        <v>0</v>
      </c>
      <c r="BG207" s="218">
        <f>IF(N207="zákl. přenesená",J207,0)</f>
        <v>0</v>
      </c>
      <c r="BH207" s="218">
        <f>IF(N207="sníž. přenesená",J207,0)</f>
        <v>0</v>
      </c>
      <c r="BI207" s="218">
        <f>IF(N207="nulová",J207,0)</f>
        <v>0</v>
      </c>
      <c r="BJ207" s="19" t="s">
        <v>80</v>
      </c>
      <c r="BK207" s="218">
        <f>ROUND(I207*H207,2)</f>
        <v>0</v>
      </c>
      <c r="BL207" s="19" t="s">
        <v>175</v>
      </c>
      <c r="BM207" s="217" t="s">
        <v>291</v>
      </c>
    </row>
    <row r="208" s="2" customFormat="1">
      <c r="A208" s="40"/>
      <c r="B208" s="41"/>
      <c r="C208" s="42"/>
      <c r="D208" s="219" t="s">
        <v>143</v>
      </c>
      <c r="E208" s="42"/>
      <c r="F208" s="220" t="s">
        <v>290</v>
      </c>
      <c r="G208" s="42"/>
      <c r="H208" s="42"/>
      <c r="I208" s="221"/>
      <c r="J208" s="42"/>
      <c r="K208" s="42"/>
      <c r="L208" s="46"/>
      <c r="M208" s="222"/>
      <c r="N208" s="223"/>
      <c r="O208" s="86"/>
      <c r="P208" s="86"/>
      <c r="Q208" s="86"/>
      <c r="R208" s="86"/>
      <c r="S208" s="86"/>
      <c r="T208" s="87"/>
      <c r="U208" s="40"/>
      <c r="V208" s="40"/>
      <c r="W208" s="40"/>
      <c r="X208" s="40"/>
      <c r="Y208" s="40"/>
      <c r="Z208" s="40"/>
      <c r="AA208" s="40"/>
      <c r="AB208" s="40"/>
      <c r="AC208" s="40"/>
      <c r="AD208" s="40"/>
      <c r="AE208" s="40"/>
      <c r="AT208" s="19" t="s">
        <v>143</v>
      </c>
      <c r="AU208" s="19" t="s">
        <v>82</v>
      </c>
    </row>
    <row r="209" s="2" customFormat="1">
      <c r="A209" s="40"/>
      <c r="B209" s="41"/>
      <c r="C209" s="42"/>
      <c r="D209" s="219" t="s">
        <v>146</v>
      </c>
      <c r="E209" s="42"/>
      <c r="F209" s="224" t="s">
        <v>292</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146</v>
      </c>
      <c r="AU209" s="19" t="s">
        <v>82</v>
      </c>
    </row>
    <row r="210" s="2" customFormat="1" ht="24.15" customHeight="1">
      <c r="A210" s="40"/>
      <c r="B210" s="41"/>
      <c r="C210" s="206" t="s">
        <v>293</v>
      </c>
      <c r="D210" s="206" t="s">
        <v>137</v>
      </c>
      <c r="E210" s="207" t="s">
        <v>294</v>
      </c>
      <c r="F210" s="208" t="s">
        <v>295</v>
      </c>
      <c r="G210" s="209" t="s">
        <v>224</v>
      </c>
      <c r="H210" s="210">
        <v>0.027</v>
      </c>
      <c r="I210" s="211"/>
      <c r="J210" s="212">
        <f>ROUND(I210*H210,2)</f>
        <v>0</v>
      </c>
      <c r="K210" s="208" t="s">
        <v>141</v>
      </c>
      <c r="L210" s="46"/>
      <c r="M210" s="213" t="s">
        <v>19</v>
      </c>
      <c r="N210" s="214" t="s">
        <v>43</v>
      </c>
      <c r="O210" s="86"/>
      <c r="P210" s="215">
        <f>O210*H210</f>
        <v>0</v>
      </c>
      <c r="Q210" s="215">
        <v>0</v>
      </c>
      <c r="R210" s="215">
        <f>Q210*H210</f>
        <v>0</v>
      </c>
      <c r="S210" s="215">
        <v>0</v>
      </c>
      <c r="T210" s="216">
        <f>S210*H210</f>
        <v>0</v>
      </c>
      <c r="U210" s="40"/>
      <c r="V210" s="40"/>
      <c r="W210" s="40"/>
      <c r="X210" s="40"/>
      <c r="Y210" s="40"/>
      <c r="Z210" s="40"/>
      <c r="AA210" s="40"/>
      <c r="AB210" s="40"/>
      <c r="AC210" s="40"/>
      <c r="AD210" s="40"/>
      <c r="AE210" s="40"/>
      <c r="AR210" s="217" t="s">
        <v>175</v>
      </c>
      <c r="AT210" s="217" t="s">
        <v>137</v>
      </c>
      <c r="AU210" s="217" t="s">
        <v>82</v>
      </c>
      <c r="AY210" s="19" t="s">
        <v>134</v>
      </c>
      <c r="BE210" s="218">
        <f>IF(N210="základní",J210,0)</f>
        <v>0</v>
      </c>
      <c r="BF210" s="218">
        <f>IF(N210="snížená",J210,0)</f>
        <v>0</v>
      </c>
      <c r="BG210" s="218">
        <f>IF(N210="zákl. přenesená",J210,0)</f>
        <v>0</v>
      </c>
      <c r="BH210" s="218">
        <f>IF(N210="sníž. přenesená",J210,0)</f>
        <v>0</v>
      </c>
      <c r="BI210" s="218">
        <f>IF(N210="nulová",J210,0)</f>
        <v>0</v>
      </c>
      <c r="BJ210" s="19" t="s">
        <v>80</v>
      </c>
      <c r="BK210" s="218">
        <f>ROUND(I210*H210,2)</f>
        <v>0</v>
      </c>
      <c r="BL210" s="19" t="s">
        <v>175</v>
      </c>
      <c r="BM210" s="217" t="s">
        <v>296</v>
      </c>
    </row>
    <row r="211" s="2" customFormat="1">
      <c r="A211" s="40"/>
      <c r="B211" s="41"/>
      <c r="C211" s="42"/>
      <c r="D211" s="219" t="s">
        <v>143</v>
      </c>
      <c r="E211" s="42"/>
      <c r="F211" s="220" t="s">
        <v>295</v>
      </c>
      <c r="G211" s="42"/>
      <c r="H211" s="42"/>
      <c r="I211" s="221"/>
      <c r="J211" s="42"/>
      <c r="K211" s="42"/>
      <c r="L211" s="46"/>
      <c r="M211" s="222"/>
      <c r="N211" s="223"/>
      <c r="O211" s="86"/>
      <c r="P211" s="86"/>
      <c r="Q211" s="86"/>
      <c r="R211" s="86"/>
      <c r="S211" s="86"/>
      <c r="T211" s="87"/>
      <c r="U211" s="40"/>
      <c r="V211" s="40"/>
      <c r="W211" s="40"/>
      <c r="X211" s="40"/>
      <c r="Y211" s="40"/>
      <c r="Z211" s="40"/>
      <c r="AA211" s="40"/>
      <c r="AB211" s="40"/>
      <c r="AC211" s="40"/>
      <c r="AD211" s="40"/>
      <c r="AE211" s="40"/>
      <c r="AT211" s="19" t="s">
        <v>143</v>
      </c>
      <c r="AU211" s="19" t="s">
        <v>82</v>
      </c>
    </row>
    <row r="212" s="2" customFormat="1">
      <c r="A212" s="40"/>
      <c r="B212" s="41"/>
      <c r="C212" s="42"/>
      <c r="D212" s="219" t="s">
        <v>146</v>
      </c>
      <c r="E212" s="42"/>
      <c r="F212" s="224" t="s">
        <v>297</v>
      </c>
      <c r="G212" s="42"/>
      <c r="H212" s="42"/>
      <c r="I212" s="221"/>
      <c r="J212" s="42"/>
      <c r="K212" s="42"/>
      <c r="L212" s="46"/>
      <c r="M212" s="222"/>
      <c r="N212" s="223"/>
      <c r="O212" s="86"/>
      <c r="P212" s="86"/>
      <c r="Q212" s="86"/>
      <c r="R212" s="86"/>
      <c r="S212" s="86"/>
      <c r="T212" s="87"/>
      <c r="U212" s="40"/>
      <c r="V212" s="40"/>
      <c r="W212" s="40"/>
      <c r="X212" s="40"/>
      <c r="Y212" s="40"/>
      <c r="Z212" s="40"/>
      <c r="AA212" s="40"/>
      <c r="AB212" s="40"/>
      <c r="AC212" s="40"/>
      <c r="AD212" s="40"/>
      <c r="AE212" s="40"/>
      <c r="AT212" s="19" t="s">
        <v>146</v>
      </c>
      <c r="AU212" s="19" t="s">
        <v>82</v>
      </c>
    </row>
    <row r="213" s="12" customFormat="1" ht="22.8" customHeight="1">
      <c r="A213" s="12"/>
      <c r="B213" s="190"/>
      <c r="C213" s="191"/>
      <c r="D213" s="192" t="s">
        <v>71</v>
      </c>
      <c r="E213" s="204" t="s">
        <v>298</v>
      </c>
      <c r="F213" s="204" t="s">
        <v>299</v>
      </c>
      <c r="G213" s="191"/>
      <c r="H213" s="191"/>
      <c r="I213" s="194"/>
      <c r="J213" s="205">
        <f>BK213</f>
        <v>0</v>
      </c>
      <c r="K213" s="191"/>
      <c r="L213" s="196"/>
      <c r="M213" s="197"/>
      <c r="N213" s="198"/>
      <c r="O213" s="198"/>
      <c r="P213" s="199">
        <f>SUM(P214:P223)</f>
        <v>0</v>
      </c>
      <c r="Q213" s="198"/>
      <c r="R213" s="199">
        <f>SUM(R214:R223)</f>
        <v>0</v>
      </c>
      <c r="S213" s="198"/>
      <c r="T213" s="200">
        <f>SUM(T214:T223)</f>
        <v>0</v>
      </c>
      <c r="U213" s="12"/>
      <c r="V213" s="12"/>
      <c r="W213" s="12"/>
      <c r="X213" s="12"/>
      <c r="Y213" s="12"/>
      <c r="Z213" s="12"/>
      <c r="AA213" s="12"/>
      <c r="AB213" s="12"/>
      <c r="AC213" s="12"/>
      <c r="AD213" s="12"/>
      <c r="AE213" s="12"/>
      <c r="AR213" s="201" t="s">
        <v>82</v>
      </c>
      <c r="AT213" s="202" t="s">
        <v>71</v>
      </c>
      <c r="AU213" s="202" t="s">
        <v>80</v>
      </c>
      <c r="AY213" s="201" t="s">
        <v>134</v>
      </c>
      <c r="BK213" s="203">
        <f>SUM(BK214:BK223)</f>
        <v>0</v>
      </c>
    </row>
    <row r="214" s="2" customFormat="1" ht="16.5" customHeight="1">
      <c r="A214" s="40"/>
      <c r="B214" s="41"/>
      <c r="C214" s="206" t="s">
        <v>225</v>
      </c>
      <c r="D214" s="206" t="s">
        <v>137</v>
      </c>
      <c r="E214" s="207" t="s">
        <v>300</v>
      </c>
      <c r="F214" s="208" t="s">
        <v>301</v>
      </c>
      <c r="G214" s="209" t="s">
        <v>140</v>
      </c>
      <c r="H214" s="210">
        <v>16.218</v>
      </c>
      <c r="I214" s="211"/>
      <c r="J214" s="212">
        <f>ROUND(I214*H214,2)</f>
        <v>0</v>
      </c>
      <c r="K214" s="208" t="s">
        <v>141</v>
      </c>
      <c r="L214" s="46"/>
      <c r="M214" s="213" t="s">
        <v>19</v>
      </c>
      <c r="N214" s="214" t="s">
        <v>43</v>
      </c>
      <c r="O214" s="86"/>
      <c r="P214" s="215">
        <f>O214*H214</f>
        <v>0</v>
      </c>
      <c r="Q214" s="215">
        <v>0</v>
      </c>
      <c r="R214" s="215">
        <f>Q214*H214</f>
        <v>0</v>
      </c>
      <c r="S214" s="215">
        <v>0</v>
      </c>
      <c r="T214" s="216">
        <f>S214*H214</f>
        <v>0</v>
      </c>
      <c r="U214" s="40"/>
      <c r="V214" s="40"/>
      <c r="W214" s="40"/>
      <c r="X214" s="40"/>
      <c r="Y214" s="40"/>
      <c r="Z214" s="40"/>
      <c r="AA214" s="40"/>
      <c r="AB214" s="40"/>
      <c r="AC214" s="40"/>
      <c r="AD214" s="40"/>
      <c r="AE214" s="40"/>
      <c r="AR214" s="217" t="s">
        <v>175</v>
      </c>
      <c r="AT214" s="217" t="s">
        <v>137</v>
      </c>
      <c r="AU214" s="217" t="s">
        <v>82</v>
      </c>
      <c r="AY214" s="19" t="s">
        <v>134</v>
      </c>
      <c r="BE214" s="218">
        <f>IF(N214="základní",J214,0)</f>
        <v>0</v>
      </c>
      <c r="BF214" s="218">
        <f>IF(N214="snížená",J214,0)</f>
        <v>0</v>
      </c>
      <c r="BG214" s="218">
        <f>IF(N214="zákl. přenesená",J214,0)</f>
        <v>0</v>
      </c>
      <c r="BH214" s="218">
        <f>IF(N214="sníž. přenesená",J214,0)</f>
        <v>0</v>
      </c>
      <c r="BI214" s="218">
        <f>IF(N214="nulová",J214,0)</f>
        <v>0</v>
      </c>
      <c r="BJ214" s="19" t="s">
        <v>80</v>
      </c>
      <c r="BK214" s="218">
        <f>ROUND(I214*H214,2)</f>
        <v>0</v>
      </c>
      <c r="BL214" s="19" t="s">
        <v>175</v>
      </c>
      <c r="BM214" s="217" t="s">
        <v>302</v>
      </c>
    </row>
    <row r="215" s="2" customFormat="1">
      <c r="A215" s="40"/>
      <c r="B215" s="41"/>
      <c r="C215" s="42"/>
      <c r="D215" s="219" t="s">
        <v>143</v>
      </c>
      <c r="E215" s="42"/>
      <c r="F215" s="220" t="s">
        <v>301</v>
      </c>
      <c r="G215" s="42"/>
      <c r="H215" s="42"/>
      <c r="I215" s="221"/>
      <c r="J215" s="42"/>
      <c r="K215" s="42"/>
      <c r="L215" s="46"/>
      <c r="M215" s="222"/>
      <c r="N215" s="223"/>
      <c r="O215" s="86"/>
      <c r="P215" s="86"/>
      <c r="Q215" s="86"/>
      <c r="R215" s="86"/>
      <c r="S215" s="86"/>
      <c r="T215" s="87"/>
      <c r="U215" s="40"/>
      <c r="V215" s="40"/>
      <c r="W215" s="40"/>
      <c r="X215" s="40"/>
      <c r="Y215" s="40"/>
      <c r="Z215" s="40"/>
      <c r="AA215" s="40"/>
      <c r="AB215" s="40"/>
      <c r="AC215" s="40"/>
      <c r="AD215" s="40"/>
      <c r="AE215" s="40"/>
      <c r="AT215" s="19" t="s">
        <v>143</v>
      </c>
      <c r="AU215" s="19" t="s">
        <v>82</v>
      </c>
    </row>
    <row r="216" s="2" customFormat="1" ht="16.5" customHeight="1">
      <c r="A216" s="40"/>
      <c r="B216" s="41"/>
      <c r="C216" s="206" t="s">
        <v>303</v>
      </c>
      <c r="D216" s="206" t="s">
        <v>137</v>
      </c>
      <c r="E216" s="207" t="s">
        <v>304</v>
      </c>
      <c r="F216" s="208" t="s">
        <v>305</v>
      </c>
      <c r="G216" s="209" t="s">
        <v>140</v>
      </c>
      <c r="H216" s="210">
        <v>16.218</v>
      </c>
      <c r="I216" s="211"/>
      <c r="J216" s="212">
        <f>ROUND(I216*H216,2)</f>
        <v>0</v>
      </c>
      <c r="K216" s="208" t="s">
        <v>141</v>
      </c>
      <c r="L216" s="46"/>
      <c r="M216" s="213" t="s">
        <v>19</v>
      </c>
      <c r="N216" s="214" t="s">
        <v>43</v>
      </c>
      <c r="O216" s="86"/>
      <c r="P216" s="215">
        <f>O216*H216</f>
        <v>0</v>
      </c>
      <c r="Q216" s="215">
        <v>0</v>
      </c>
      <c r="R216" s="215">
        <f>Q216*H216</f>
        <v>0</v>
      </c>
      <c r="S216" s="215">
        <v>0</v>
      </c>
      <c r="T216" s="216">
        <f>S216*H216</f>
        <v>0</v>
      </c>
      <c r="U216" s="40"/>
      <c r="V216" s="40"/>
      <c r="W216" s="40"/>
      <c r="X216" s="40"/>
      <c r="Y216" s="40"/>
      <c r="Z216" s="40"/>
      <c r="AA216" s="40"/>
      <c r="AB216" s="40"/>
      <c r="AC216" s="40"/>
      <c r="AD216" s="40"/>
      <c r="AE216" s="40"/>
      <c r="AR216" s="217" t="s">
        <v>175</v>
      </c>
      <c r="AT216" s="217" t="s">
        <v>137</v>
      </c>
      <c r="AU216" s="217" t="s">
        <v>82</v>
      </c>
      <c r="AY216" s="19" t="s">
        <v>134</v>
      </c>
      <c r="BE216" s="218">
        <f>IF(N216="základní",J216,0)</f>
        <v>0</v>
      </c>
      <c r="BF216" s="218">
        <f>IF(N216="snížená",J216,0)</f>
        <v>0</v>
      </c>
      <c r="BG216" s="218">
        <f>IF(N216="zákl. přenesená",J216,0)</f>
        <v>0</v>
      </c>
      <c r="BH216" s="218">
        <f>IF(N216="sníž. přenesená",J216,0)</f>
        <v>0</v>
      </c>
      <c r="BI216" s="218">
        <f>IF(N216="nulová",J216,0)</f>
        <v>0</v>
      </c>
      <c r="BJ216" s="19" t="s">
        <v>80</v>
      </c>
      <c r="BK216" s="218">
        <f>ROUND(I216*H216,2)</f>
        <v>0</v>
      </c>
      <c r="BL216" s="19" t="s">
        <v>175</v>
      </c>
      <c r="BM216" s="217" t="s">
        <v>306</v>
      </c>
    </row>
    <row r="217" s="2" customFormat="1">
      <c r="A217" s="40"/>
      <c r="B217" s="41"/>
      <c r="C217" s="42"/>
      <c r="D217" s="219" t="s">
        <v>143</v>
      </c>
      <c r="E217" s="42"/>
      <c r="F217" s="220" t="s">
        <v>305</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143</v>
      </c>
      <c r="AU217" s="19" t="s">
        <v>82</v>
      </c>
    </row>
    <row r="218" s="2" customFormat="1">
      <c r="A218" s="40"/>
      <c r="B218" s="41"/>
      <c r="C218" s="42"/>
      <c r="D218" s="219" t="s">
        <v>146</v>
      </c>
      <c r="E218" s="42"/>
      <c r="F218" s="224" t="s">
        <v>307</v>
      </c>
      <c r="G218" s="42"/>
      <c r="H218" s="42"/>
      <c r="I218" s="221"/>
      <c r="J218" s="42"/>
      <c r="K218" s="42"/>
      <c r="L218" s="46"/>
      <c r="M218" s="222"/>
      <c r="N218" s="223"/>
      <c r="O218" s="86"/>
      <c r="P218" s="86"/>
      <c r="Q218" s="86"/>
      <c r="R218" s="86"/>
      <c r="S218" s="86"/>
      <c r="T218" s="87"/>
      <c r="U218" s="40"/>
      <c r="V218" s="40"/>
      <c r="W218" s="40"/>
      <c r="X218" s="40"/>
      <c r="Y218" s="40"/>
      <c r="Z218" s="40"/>
      <c r="AA218" s="40"/>
      <c r="AB218" s="40"/>
      <c r="AC218" s="40"/>
      <c r="AD218" s="40"/>
      <c r="AE218" s="40"/>
      <c r="AT218" s="19" t="s">
        <v>146</v>
      </c>
      <c r="AU218" s="19" t="s">
        <v>82</v>
      </c>
    </row>
    <row r="219" s="14" customFormat="1">
      <c r="A219" s="14"/>
      <c r="B219" s="235"/>
      <c r="C219" s="236"/>
      <c r="D219" s="219" t="s">
        <v>163</v>
      </c>
      <c r="E219" s="237" t="s">
        <v>19</v>
      </c>
      <c r="F219" s="238" t="s">
        <v>308</v>
      </c>
      <c r="G219" s="236"/>
      <c r="H219" s="239">
        <v>16.218</v>
      </c>
      <c r="I219" s="240"/>
      <c r="J219" s="236"/>
      <c r="K219" s="236"/>
      <c r="L219" s="241"/>
      <c r="M219" s="242"/>
      <c r="N219" s="243"/>
      <c r="O219" s="243"/>
      <c r="P219" s="243"/>
      <c r="Q219" s="243"/>
      <c r="R219" s="243"/>
      <c r="S219" s="243"/>
      <c r="T219" s="244"/>
      <c r="U219" s="14"/>
      <c r="V219" s="14"/>
      <c r="W219" s="14"/>
      <c r="X219" s="14"/>
      <c r="Y219" s="14"/>
      <c r="Z219" s="14"/>
      <c r="AA219" s="14"/>
      <c r="AB219" s="14"/>
      <c r="AC219" s="14"/>
      <c r="AD219" s="14"/>
      <c r="AE219" s="14"/>
      <c r="AT219" s="245" t="s">
        <v>163</v>
      </c>
      <c r="AU219" s="245" t="s">
        <v>82</v>
      </c>
      <c r="AV219" s="14" t="s">
        <v>82</v>
      </c>
      <c r="AW219" s="14" t="s">
        <v>31</v>
      </c>
      <c r="AX219" s="14" t="s">
        <v>72</v>
      </c>
      <c r="AY219" s="245" t="s">
        <v>134</v>
      </c>
    </row>
    <row r="220" s="15" customFormat="1">
      <c r="A220" s="15"/>
      <c r="B220" s="246"/>
      <c r="C220" s="247"/>
      <c r="D220" s="219" t="s">
        <v>163</v>
      </c>
      <c r="E220" s="248" t="s">
        <v>19</v>
      </c>
      <c r="F220" s="249" t="s">
        <v>168</v>
      </c>
      <c r="G220" s="247"/>
      <c r="H220" s="250">
        <v>16.218</v>
      </c>
      <c r="I220" s="251"/>
      <c r="J220" s="247"/>
      <c r="K220" s="247"/>
      <c r="L220" s="252"/>
      <c r="M220" s="253"/>
      <c r="N220" s="254"/>
      <c r="O220" s="254"/>
      <c r="P220" s="254"/>
      <c r="Q220" s="254"/>
      <c r="R220" s="254"/>
      <c r="S220" s="254"/>
      <c r="T220" s="255"/>
      <c r="U220" s="15"/>
      <c r="V220" s="15"/>
      <c r="W220" s="15"/>
      <c r="X220" s="15"/>
      <c r="Y220" s="15"/>
      <c r="Z220" s="15"/>
      <c r="AA220" s="15"/>
      <c r="AB220" s="15"/>
      <c r="AC220" s="15"/>
      <c r="AD220" s="15"/>
      <c r="AE220" s="15"/>
      <c r="AT220" s="256" t="s">
        <v>163</v>
      </c>
      <c r="AU220" s="256" t="s">
        <v>82</v>
      </c>
      <c r="AV220" s="15" t="s">
        <v>142</v>
      </c>
      <c r="AW220" s="15" t="s">
        <v>31</v>
      </c>
      <c r="AX220" s="15" t="s">
        <v>80</v>
      </c>
      <c r="AY220" s="256" t="s">
        <v>134</v>
      </c>
    </row>
    <row r="221" s="2" customFormat="1" ht="24.15" customHeight="1">
      <c r="A221" s="40"/>
      <c r="B221" s="41"/>
      <c r="C221" s="206" t="s">
        <v>229</v>
      </c>
      <c r="D221" s="206" t="s">
        <v>137</v>
      </c>
      <c r="E221" s="207" t="s">
        <v>309</v>
      </c>
      <c r="F221" s="208" t="s">
        <v>310</v>
      </c>
      <c r="G221" s="209" t="s">
        <v>224</v>
      </c>
      <c r="H221" s="210">
        <v>0.029999999999999999</v>
      </c>
      <c r="I221" s="211"/>
      <c r="J221" s="212">
        <f>ROUND(I221*H221,2)</f>
        <v>0</v>
      </c>
      <c r="K221" s="208" t="s">
        <v>141</v>
      </c>
      <c r="L221" s="46"/>
      <c r="M221" s="213" t="s">
        <v>19</v>
      </c>
      <c r="N221" s="214" t="s">
        <v>43</v>
      </c>
      <c r="O221" s="86"/>
      <c r="P221" s="215">
        <f>O221*H221</f>
        <v>0</v>
      </c>
      <c r="Q221" s="215">
        <v>0</v>
      </c>
      <c r="R221" s="215">
        <f>Q221*H221</f>
        <v>0</v>
      </c>
      <c r="S221" s="215">
        <v>0</v>
      </c>
      <c r="T221" s="216">
        <f>S221*H221</f>
        <v>0</v>
      </c>
      <c r="U221" s="40"/>
      <c r="V221" s="40"/>
      <c r="W221" s="40"/>
      <c r="X221" s="40"/>
      <c r="Y221" s="40"/>
      <c r="Z221" s="40"/>
      <c r="AA221" s="40"/>
      <c r="AB221" s="40"/>
      <c r="AC221" s="40"/>
      <c r="AD221" s="40"/>
      <c r="AE221" s="40"/>
      <c r="AR221" s="217" t="s">
        <v>175</v>
      </c>
      <c r="AT221" s="217" t="s">
        <v>137</v>
      </c>
      <c r="AU221" s="217" t="s">
        <v>82</v>
      </c>
      <c r="AY221" s="19" t="s">
        <v>134</v>
      </c>
      <c r="BE221" s="218">
        <f>IF(N221="základní",J221,0)</f>
        <v>0</v>
      </c>
      <c r="BF221" s="218">
        <f>IF(N221="snížená",J221,0)</f>
        <v>0</v>
      </c>
      <c r="BG221" s="218">
        <f>IF(N221="zákl. přenesená",J221,0)</f>
        <v>0</v>
      </c>
      <c r="BH221" s="218">
        <f>IF(N221="sníž. přenesená",J221,0)</f>
        <v>0</v>
      </c>
      <c r="BI221" s="218">
        <f>IF(N221="nulová",J221,0)</f>
        <v>0</v>
      </c>
      <c r="BJ221" s="19" t="s">
        <v>80</v>
      </c>
      <c r="BK221" s="218">
        <f>ROUND(I221*H221,2)</f>
        <v>0</v>
      </c>
      <c r="BL221" s="19" t="s">
        <v>175</v>
      </c>
      <c r="BM221" s="217" t="s">
        <v>311</v>
      </c>
    </row>
    <row r="222" s="2" customFormat="1">
      <c r="A222" s="40"/>
      <c r="B222" s="41"/>
      <c r="C222" s="42"/>
      <c r="D222" s="219" t="s">
        <v>143</v>
      </c>
      <c r="E222" s="42"/>
      <c r="F222" s="220" t="s">
        <v>310</v>
      </c>
      <c r="G222" s="42"/>
      <c r="H222" s="42"/>
      <c r="I222" s="221"/>
      <c r="J222" s="42"/>
      <c r="K222" s="42"/>
      <c r="L222" s="46"/>
      <c r="M222" s="222"/>
      <c r="N222" s="223"/>
      <c r="O222" s="86"/>
      <c r="P222" s="86"/>
      <c r="Q222" s="86"/>
      <c r="R222" s="86"/>
      <c r="S222" s="86"/>
      <c r="T222" s="87"/>
      <c r="U222" s="40"/>
      <c r="V222" s="40"/>
      <c r="W222" s="40"/>
      <c r="X222" s="40"/>
      <c r="Y222" s="40"/>
      <c r="Z222" s="40"/>
      <c r="AA222" s="40"/>
      <c r="AB222" s="40"/>
      <c r="AC222" s="40"/>
      <c r="AD222" s="40"/>
      <c r="AE222" s="40"/>
      <c r="AT222" s="19" t="s">
        <v>143</v>
      </c>
      <c r="AU222" s="19" t="s">
        <v>82</v>
      </c>
    </row>
    <row r="223" s="2" customFormat="1">
      <c r="A223" s="40"/>
      <c r="B223" s="41"/>
      <c r="C223" s="42"/>
      <c r="D223" s="219" t="s">
        <v>146</v>
      </c>
      <c r="E223" s="42"/>
      <c r="F223" s="224" t="s">
        <v>297</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146</v>
      </c>
      <c r="AU223" s="19" t="s">
        <v>82</v>
      </c>
    </row>
    <row r="224" s="12" customFormat="1" ht="22.8" customHeight="1">
      <c r="A224" s="12"/>
      <c r="B224" s="190"/>
      <c r="C224" s="191"/>
      <c r="D224" s="192" t="s">
        <v>71</v>
      </c>
      <c r="E224" s="204" t="s">
        <v>312</v>
      </c>
      <c r="F224" s="204" t="s">
        <v>313</v>
      </c>
      <c r="G224" s="191"/>
      <c r="H224" s="191"/>
      <c r="I224" s="194"/>
      <c r="J224" s="205">
        <f>BK224</f>
        <v>0</v>
      </c>
      <c r="K224" s="191"/>
      <c r="L224" s="196"/>
      <c r="M224" s="197"/>
      <c r="N224" s="198"/>
      <c r="O224" s="198"/>
      <c r="P224" s="199">
        <f>SUM(P225:P250)</f>
        <v>0</v>
      </c>
      <c r="Q224" s="198"/>
      <c r="R224" s="199">
        <f>SUM(R225:R250)</f>
        <v>0</v>
      </c>
      <c r="S224" s="198"/>
      <c r="T224" s="200">
        <f>SUM(T225:T250)</f>
        <v>0</v>
      </c>
      <c r="U224" s="12"/>
      <c r="V224" s="12"/>
      <c r="W224" s="12"/>
      <c r="X224" s="12"/>
      <c r="Y224" s="12"/>
      <c r="Z224" s="12"/>
      <c r="AA224" s="12"/>
      <c r="AB224" s="12"/>
      <c r="AC224" s="12"/>
      <c r="AD224" s="12"/>
      <c r="AE224" s="12"/>
      <c r="AR224" s="201" t="s">
        <v>82</v>
      </c>
      <c r="AT224" s="202" t="s">
        <v>71</v>
      </c>
      <c r="AU224" s="202" t="s">
        <v>80</v>
      </c>
      <c r="AY224" s="201" t="s">
        <v>134</v>
      </c>
      <c r="BK224" s="203">
        <f>SUM(BK225:BK250)</f>
        <v>0</v>
      </c>
    </row>
    <row r="225" s="2" customFormat="1" ht="24.15" customHeight="1">
      <c r="A225" s="40"/>
      <c r="B225" s="41"/>
      <c r="C225" s="206" t="s">
        <v>314</v>
      </c>
      <c r="D225" s="206" t="s">
        <v>137</v>
      </c>
      <c r="E225" s="207" t="s">
        <v>315</v>
      </c>
      <c r="F225" s="208" t="s">
        <v>316</v>
      </c>
      <c r="G225" s="209" t="s">
        <v>287</v>
      </c>
      <c r="H225" s="210">
        <v>1</v>
      </c>
      <c r="I225" s="211"/>
      <c r="J225" s="212">
        <f>ROUND(I225*H225,2)</f>
        <v>0</v>
      </c>
      <c r="K225" s="208" t="s">
        <v>141</v>
      </c>
      <c r="L225" s="46"/>
      <c r="M225" s="213" t="s">
        <v>19</v>
      </c>
      <c r="N225" s="214" t="s">
        <v>43</v>
      </c>
      <c r="O225" s="86"/>
      <c r="P225" s="215">
        <f>O225*H225</f>
        <v>0</v>
      </c>
      <c r="Q225" s="215">
        <v>0</v>
      </c>
      <c r="R225" s="215">
        <f>Q225*H225</f>
        <v>0</v>
      </c>
      <c r="S225" s="215">
        <v>0</v>
      </c>
      <c r="T225" s="216">
        <f>S225*H225</f>
        <v>0</v>
      </c>
      <c r="U225" s="40"/>
      <c r="V225" s="40"/>
      <c r="W225" s="40"/>
      <c r="X225" s="40"/>
      <c r="Y225" s="40"/>
      <c r="Z225" s="40"/>
      <c r="AA225" s="40"/>
      <c r="AB225" s="40"/>
      <c r="AC225" s="40"/>
      <c r="AD225" s="40"/>
      <c r="AE225" s="40"/>
      <c r="AR225" s="217" t="s">
        <v>175</v>
      </c>
      <c r="AT225" s="217" t="s">
        <v>137</v>
      </c>
      <c r="AU225" s="217" t="s">
        <v>82</v>
      </c>
      <c r="AY225" s="19" t="s">
        <v>134</v>
      </c>
      <c r="BE225" s="218">
        <f>IF(N225="základní",J225,0)</f>
        <v>0</v>
      </c>
      <c r="BF225" s="218">
        <f>IF(N225="snížená",J225,0)</f>
        <v>0</v>
      </c>
      <c r="BG225" s="218">
        <f>IF(N225="zákl. přenesená",J225,0)</f>
        <v>0</v>
      </c>
      <c r="BH225" s="218">
        <f>IF(N225="sníž. přenesená",J225,0)</f>
        <v>0</v>
      </c>
      <c r="BI225" s="218">
        <f>IF(N225="nulová",J225,0)</f>
        <v>0</v>
      </c>
      <c r="BJ225" s="19" t="s">
        <v>80</v>
      </c>
      <c r="BK225" s="218">
        <f>ROUND(I225*H225,2)</f>
        <v>0</v>
      </c>
      <c r="BL225" s="19" t="s">
        <v>175</v>
      </c>
      <c r="BM225" s="217" t="s">
        <v>317</v>
      </c>
    </row>
    <row r="226" s="2" customFormat="1">
      <c r="A226" s="40"/>
      <c r="B226" s="41"/>
      <c r="C226" s="42"/>
      <c r="D226" s="219" t="s">
        <v>143</v>
      </c>
      <c r="E226" s="42"/>
      <c r="F226" s="220" t="s">
        <v>316</v>
      </c>
      <c r="G226" s="42"/>
      <c r="H226" s="42"/>
      <c r="I226" s="221"/>
      <c r="J226" s="42"/>
      <c r="K226" s="42"/>
      <c r="L226" s="46"/>
      <c r="M226" s="222"/>
      <c r="N226" s="223"/>
      <c r="O226" s="86"/>
      <c r="P226" s="86"/>
      <c r="Q226" s="86"/>
      <c r="R226" s="86"/>
      <c r="S226" s="86"/>
      <c r="T226" s="87"/>
      <c r="U226" s="40"/>
      <c r="V226" s="40"/>
      <c r="W226" s="40"/>
      <c r="X226" s="40"/>
      <c r="Y226" s="40"/>
      <c r="Z226" s="40"/>
      <c r="AA226" s="40"/>
      <c r="AB226" s="40"/>
      <c r="AC226" s="40"/>
      <c r="AD226" s="40"/>
      <c r="AE226" s="40"/>
      <c r="AT226" s="19" t="s">
        <v>143</v>
      </c>
      <c r="AU226" s="19" t="s">
        <v>82</v>
      </c>
    </row>
    <row r="227" s="2" customFormat="1">
      <c r="A227" s="40"/>
      <c r="B227" s="41"/>
      <c r="C227" s="42"/>
      <c r="D227" s="219" t="s">
        <v>146</v>
      </c>
      <c r="E227" s="42"/>
      <c r="F227" s="224" t="s">
        <v>318</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146</v>
      </c>
      <c r="AU227" s="19" t="s">
        <v>82</v>
      </c>
    </row>
    <row r="228" s="2" customFormat="1" ht="24.15" customHeight="1">
      <c r="A228" s="40"/>
      <c r="B228" s="41"/>
      <c r="C228" s="206" t="s">
        <v>234</v>
      </c>
      <c r="D228" s="206" t="s">
        <v>137</v>
      </c>
      <c r="E228" s="207" t="s">
        <v>319</v>
      </c>
      <c r="F228" s="208" t="s">
        <v>320</v>
      </c>
      <c r="G228" s="209" t="s">
        <v>287</v>
      </c>
      <c r="H228" s="210">
        <v>1</v>
      </c>
      <c r="I228" s="211"/>
      <c r="J228" s="212">
        <f>ROUND(I228*H228,2)</f>
        <v>0</v>
      </c>
      <c r="K228" s="208" t="s">
        <v>141</v>
      </c>
      <c r="L228" s="46"/>
      <c r="M228" s="213" t="s">
        <v>19</v>
      </c>
      <c r="N228" s="214" t="s">
        <v>43</v>
      </c>
      <c r="O228" s="86"/>
      <c r="P228" s="215">
        <f>O228*H228</f>
        <v>0</v>
      </c>
      <c r="Q228" s="215">
        <v>0</v>
      </c>
      <c r="R228" s="215">
        <f>Q228*H228</f>
        <v>0</v>
      </c>
      <c r="S228" s="215">
        <v>0</v>
      </c>
      <c r="T228" s="216">
        <f>S228*H228</f>
        <v>0</v>
      </c>
      <c r="U228" s="40"/>
      <c r="V228" s="40"/>
      <c r="W228" s="40"/>
      <c r="X228" s="40"/>
      <c r="Y228" s="40"/>
      <c r="Z228" s="40"/>
      <c r="AA228" s="40"/>
      <c r="AB228" s="40"/>
      <c r="AC228" s="40"/>
      <c r="AD228" s="40"/>
      <c r="AE228" s="40"/>
      <c r="AR228" s="217" t="s">
        <v>175</v>
      </c>
      <c r="AT228" s="217" t="s">
        <v>137</v>
      </c>
      <c r="AU228" s="217" t="s">
        <v>82</v>
      </c>
      <c r="AY228" s="19" t="s">
        <v>134</v>
      </c>
      <c r="BE228" s="218">
        <f>IF(N228="základní",J228,0)</f>
        <v>0</v>
      </c>
      <c r="BF228" s="218">
        <f>IF(N228="snížená",J228,0)</f>
        <v>0</v>
      </c>
      <c r="BG228" s="218">
        <f>IF(N228="zákl. přenesená",J228,0)</f>
        <v>0</v>
      </c>
      <c r="BH228" s="218">
        <f>IF(N228="sníž. přenesená",J228,0)</f>
        <v>0</v>
      </c>
      <c r="BI228" s="218">
        <f>IF(N228="nulová",J228,0)</f>
        <v>0</v>
      </c>
      <c r="BJ228" s="19" t="s">
        <v>80</v>
      </c>
      <c r="BK228" s="218">
        <f>ROUND(I228*H228,2)</f>
        <v>0</v>
      </c>
      <c r="BL228" s="19" t="s">
        <v>175</v>
      </c>
      <c r="BM228" s="217" t="s">
        <v>321</v>
      </c>
    </row>
    <row r="229" s="2" customFormat="1">
      <c r="A229" s="40"/>
      <c r="B229" s="41"/>
      <c r="C229" s="42"/>
      <c r="D229" s="219" t="s">
        <v>143</v>
      </c>
      <c r="E229" s="42"/>
      <c r="F229" s="220" t="s">
        <v>320</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143</v>
      </c>
      <c r="AU229" s="19" t="s">
        <v>82</v>
      </c>
    </row>
    <row r="230" s="2" customFormat="1">
      <c r="A230" s="40"/>
      <c r="B230" s="41"/>
      <c r="C230" s="42"/>
      <c r="D230" s="219" t="s">
        <v>146</v>
      </c>
      <c r="E230" s="42"/>
      <c r="F230" s="224" t="s">
        <v>318</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146</v>
      </c>
      <c r="AU230" s="19" t="s">
        <v>82</v>
      </c>
    </row>
    <row r="231" s="2" customFormat="1" ht="16.5" customHeight="1">
      <c r="A231" s="40"/>
      <c r="B231" s="41"/>
      <c r="C231" s="206" t="s">
        <v>322</v>
      </c>
      <c r="D231" s="206" t="s">
        <v>137</v>
      </c>
      <c r="E231" s="207" t="s">
        <v>323</v>
      </c>
      <c r="F231" s="208" t="s">
        <v>324</v>
      </c>
      <c r="G231" s="209" t="s">
        <v>287</v>
      </c>
      <c r="H231" s="210">
        <v>2</v>
      </c>
      <c r="I231" s="211"/>
      <c r="J231" s="212">
        <f>ROUND(I231*H231,2)</f>
        <v>0</v>
      </c>
      <c r="K231" s="208" t="s">
        <v>141</v>
      </c>
      <c r="L231" s="46"/>
      <c r="M231" s="213" t="s">
        <v>19</v>
      </c>
      <c r="N231" s="214" t="s">
        <v>43</v>
      </c>
      <c r="O231" s="86"/>
      <c r="P231" s="215">
        <f>O231*H231</f>
        <v>0</v>
      </c>
      <c r="Q231" s="215">
        <v>0</v>
      </c>
      <c r="R231" s="215">
        <f>Q231*H231</f>
        <v>0</v>
      </c>
      <c r="S231" s="215">
        <v>0</v>
      </c>
      <c r="T231" s="216">
        <f>S231*H231</f>
        <v>0</v>
      </c>
      <c r="U231" s="40"/>
      <c r="V231" s="40"/>
      <c r="W231" s="40"/>
      <c r="X231" s="40"/>
      <c r="Y231" s="40"/>
      <c r="Z231" s="40"/>
      <c r="AA231" s="40"/>
      <c r="AB231" s="40"/>
      <c r="AC231" s="40"/>
      <c r="AD231" s="40"/>
      <c r="AE231" s="40"/>
      <c r="AR231" s="217" t="s">
        <v>175</v>
      </c>
      <c r="AT231" s="217" t="s">
        <v>137</v>
      </c>
      <c r="AU231" s="217" t="s">
        <v>82</v>
      </c>
      <c r="AY231" s="19" t="s">
        <v>134</v>
      </c>
      <c r="BE231" s="218">
        <f>IF(N231="základní",J231,0)</f>
        <v>0</v>
      </c>
      <c r="BF231" s="218">
        <f>IF(N231="snížená",J231,0)</f>
        <v>0</v>
      </c>
      <c r="BG231" s="218">
        <f>IF(N231="zákl. přenesená",J231,0)</f>
        <v>0</v>
      </c>
      <c r="BH231" s="218">
        <f>IF(N231="sníž. přenesená",J231,0)</f>
        <v>0</v>
      </c>
      <c r="BI231" s="218">
        <f>IF(N231="nulová",J231,0)</f>
        <v>0</v>
      </c>
      <c r="BJ231" s="19" t="s">
        <v>80</v>
      </c>
      <c r="BK231" s="218">
        <f>ROUND(I231*H231,2)</f>
        <v>0</v>
      </c>
      <c r="BL231" s="19" t="s">
        <v>175</v>
      </c>
      <c r="BM231" s="217" t="s">
        <v>325</v>
      </c>
    </row>
    <row r="232" s="2" customFormat="1">
      <c r="A232" s="40"/>
      <c r="B232" s="41"/>
      <c r="C232" s="42"/>
      <c r="D232" s="219" t="s">
        <v>143</v>
      </c>
      <c r="E232" s="42"/>
      <c r="F232" s="220" t="s">
        <v>324</v>
      </c>
      <c r="G232" s="42"/>
      <c r="H232" s="42"/>
      <c r="I232" s="221"/>
      <c r="J232" s="42"/>
      <c r="K232" s="42"/>
      <c r="L232" s="46"/>
      <c r="M232" s="222"/>
      <c r="N232" s="223"/>
      <c r="O232" s="86"/>
      <c r="P232" s="86"/>
      <c r="Q232" s="86"/>
      <c r="R232" s="86"/>
      <c r="S232" s="86"/>
      <c r="T232" s="87"/>
      <c r="U232" s="40"/>
      <c r="V232" s="40"/>
      <c r="W232" s="40"/>
      <c r="X232" s="40"/>
      <c r="Y232" s="40"/>
      <c r="Z232" s="40"/>
      <c r="AA232" s="40"/>
      <c r="AB232" s="40"/>
      <c r="AC232" s="40"/>
      <c r="AD232" s="40"/>
      <c r="AE232" s="40"/>
      <c r="AT232" s="19" t="s">
        <v>143</v>
      </c>
      <c r="AU232" s="19" t="s">
        <v>82</v>
      </c>
    </row>
    <row r="233" s="2" customFormat="1" ht="16.5" customHeight="1">
      <c r="A233" s="40"/>
      <c r="B233" s="41"/>
      <c r="C233" s="206" t="s">
        <v>238</v>
      </c>
      <c r="D233" s="206" t="s">
        <v>137</v>
      </c>
      <c r="E233" s="207" t="s">
        <v>326</v>
      </c>
      <c r="F233" s="208" t="s">
        <v>327</v>
      </c>
      <c r="G233" s="209" t="s">
        <v>287</v>
      </c>
      <c r="H233" s="210">
        <v>2</v>
      </c>
      <c r="I233" s="211"/>
      <c r="J233" s="212">
        <f>ROUND(I233*H233,2)</f>
        <v>0</v>
      </c>
      <c r="K233" s="208" t="s">
        <v>141</v>
      </c>
      <c r="L233" s="46"/>
      <c r="M233" s="213" t="s">
        <v>19</v>
      </c>
      <c r="N233" s="214" t="s">
        <v>43</v>
      </c>
      <c r="O233" s="86"/>
      <c r="P233" s="215">
        <f>O233*H233</f>
        <v>0</v>
      </c>
      <c r="Q233" s="215">
        <v>0</v>
      </c>
      <c r="R233" s="215">
        <f>Q233*H233</f>
        <v>0</v>
      </c>
      <c r="S233" s="215">
        <v>0</v>
      </c>
      <c r="T233" s="216">
        <f>S233*H233</f>
        <v>0</v>
      </c>
      <c r="U233" s="40"/>
      <c r="V233" s="40"/>
      <c r="W233" s="40"/>
      <c r="X233" s="40"/>
      <c r="Y233" s="40"/>
      <c r="Z233" s="40"/>
      <c r="AA233" s="40"/>
      <c r="AB233" s="40"/>
      <c r="AC233" s="40"/>
      <c r="AD233" s="40"/>
      <c r="AE233" s="40"/>
      <c r="AR233" s="217" t="s">
        <v>175</v>
      </c>
      <c r="AT233" s="217" t="s">
        <v>137</v>
      </c>
      <c r="AU233" s="217" t="s">
        <v>82</v>
      </c>
      <c r="AY233" s="19" t="s">
        <v>134</v>
      </c>
      <c r="BE233" s="218">
        <f>IF(N233="základní",J233,0)</f>
        <v>0</v>
      </c>
      <c r="BF233" s="218">
        <f>IF(N233="snížená",J233,0)</f>
        <v>0</v>
      </c>
      <c r="BG233" s="218">
        <f>IF(N233="zákl. přenesená",J233,0)</f>
        <v>0</v>
      </c>
      <c r="BH233" s="218">
        <f>IF(N233="sníž. přenesená",J233,0)</f>
        <v>0</v>
      </c>
      <c r="BI233" s="218">
        <f>IF(N233="nulová",J233,0)</f>
        <v>0</v>
      </c>
      <c r="BJ233" s="19" t="s">
        <v>80</v>
      </c>
      <c r="BK233" s="218">
        <f>ROUND(I233*H233,2)</f>
        <v>0</v>
      </c>
      <c r="BL233" s="19" t="s">
        <v>175</v>
      </c>
      <c r="BM233" s="217" t="s">
        <v>328</v>
      </c>
    </row>
    <row r="234" s="2" customFormat="1">
      <c r="A234" s="40"/>
      <c r="B234" s="41"/>
      <c r="C234" s="42"/>
      <c r="D234" s="219" t="s">
        <v>143</v>
      </c>
      <c r="E234" s="42"/>
      <c r="F234" s="220" t="s">
        <v>327</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143</v>
      </c>
      <c r="AU234" s="19" t="s">
        <v>82</v>
      </c>
    </row>
    <row r="235" s="2" customFormat="1" ht="16.5" customHeight="1">
      <c r="A235" s="40"/>
      <c r="B235" s="41"/>
      <c r="C235" s="268" t="s">
        <v>329</v>
      </c>
      <c r="D235" s="268" t="s">
        <v>330</v>
      </c>
      <c r="E235" s="269" t="s">
        <v>331</v>
      </c>
      <c r="F235" s="270" t="s">
        <v>332</v>
      </c>
      <c r="G235" s="271" t="s">
        <v>287</v>
      </c>
      <c r="H235" s="272">
        <v>2</v>
      </c>
      <c r="I235" s="273"/>
      <c r="J235" s="274">
        <f>ROUND(I235*H235,2)</f>
        <v>0</v>
      </c>
      <c r="K235" s="270" t="s">
        <v>141</v>
      </c>
      <c r="L235" s="275"/>
      <c r="M235" s="276" t="s">
        <v>19</v>
      </c>
      <c r="N235" s="277" t="s">
        <v>43</v>
      </c>
      <c r="O235" s="86"/>
      <c r="P235" s="215">
        <f>O235*H235</f>
        <v>0</v>
      </c>
      <c r="Q235" s="215">
        <v>0</v>
      </c>
      <c r="R235" s="215">
        <f>Q235*H235</f>
        <v>0</v>
      </c>
      <c r="S235" s="215">
        <v>0</v>
      </c>
      <c r="T235" s="216">
        <f>S235*H235</f>
        <v>0</v>
      </c>
      <c r="U235" s="40"/>
      <c r="V235" s="40"/>
      <c r="W235" s="40"/>
      <c r="X235" s="40"/>
      <c r="Y235" s="40"/>
      <c r="Z235" s="40"/>
      <c r="AA235" s="40"/>
      <c r="AB235" s="40"/>
      <c r="AC235" s="40"/>
      <c r="AD235" s="40"/>
      <c r="AE235" s="40"/>
      <c r="AR235" s="217" t="s">
        <v>216</v>
      </c>
      <c r="AT235" s="217" t="s">
        <v>330</v>
      </c>
      <c r="AU235" s="217" t="s">
        <v>82</v>
      </c>
      <c r="AY235" s="19" t="s">
        <v>134</v>
      </c>
      <c r="BE235" s="218">
        <f>IF(N235="základní",J235,0)</f>
        <v>0</v>
      </c>
      <c r="BF235" s="218">
        <f>IF(N235="snížená",J235,0)</f>
        <v>0</v>
      </c>
      <c r="BG235" s="218">
        <f>IF(N235="zákl. přenesená",J235,0)</f>
        <v>0</v>
      </c>
      <c r="BH235" s="218">
        <f>IF(N235="sníž. přenesená",J235,0)</f>
        <v>0</v>
      </c>
      <c r="BI235" s="218">
        <f>IF(N235="nulová",J235,0)</f>
        <v>0</v>
      </c>
      <c r="BJ235" s="19" t="s">
        <v>80</v>
      </c>
      <c r="BK235" s="218">
        <f>ROUND(I235*H235,2)</f>
        <v>0</v>
      </c>
      <c r="BL235" s="19" t="s">
        <v>175</v>
      </c>
      <c r="BM235" s="217" t="s">
        <v>333</v>
      </c>
    </row>
    <row r="236" s="2" customFormat="1">
      <c r="A236" s="40"/>
      <c r="B236" s="41"/>
      <c r="C236" s="42"/>
      <c r="D236" s="219" t="s">
        <v>143</v>
      </c>
      <c r="E236" s="42"/>
      <c r="F236" s="220" t="s">
        <v>332</v>
      </c>
      <c r="G236" s="42"/>
      <c r="H236" s="42"/>
      <c r="I236" s="221"/>
      <c r="J236" s="42"/>
      <c r="K236" s="42"/>
      <c r="L236" s="46"/>
      <c r="M236" s="222"/>
      <c r="N236" s="223"/>
      <c r="O236" s="86"/>
      <c r="P236" s="86"/>
      <c r="Q236" s="86"/>
      <c r="R236" s="86"/>
      <c r="S236" s="86"/>
      <c r="T236" s="87"/>
      <c r="U236" s="40"/>
      <c r="V236" s="40"/>
      <c r="W236" s="40"/>
      <c r="X236" s="40"/>
      <c r="Y236" s="40"/>
      <c r="Z236" s="40"/>
      <c r="AA236" s="40"/>
      <c r="AB236" s="40"/>
      <c r="AC236" s="40"/>
      <c r="AD236" s="40"/>
      <c r="AE236" s="40"/>
      <c r="AT236" s="19" t="s">
        <v>143</v>
      </c>
      <c r="AU236" s="19" t="s">
        <v>82</v>
      </c>
    </row>
    <row r="237" s="2" customFormat="1" ht="16.5" customHeight="1">
      <c r="A237" s="40"/>
      <c r="B237" s="41"/>
      <c r="C237" s="268" t="s">
        <v>242</v>
      </c>
      <c r="D237" s="268" t="s">
        <v>330</v>
      </c>
      <c r="E237" s="269" t="s">
        <v>334</v>
      </c>
      <c r="F237" s="270" t="s">
        <v>335</v>
      </c>
      <c r="G237" s="271" t="s">
        <v>287</v>
      </c>
      <c r="H237" s="272">
        <v>2</v>
      </c>
      <c r="I237" s="273"/>
      <c r="J237" s="274">
        <f>ROUND(I237*H237,2)</f>
        <v>0</v>
      </c>
      <c r="K237" s="270" t="s">
        <v>141</v>
      </c>
      <c r="L237" s="275"/>
      <c r="M237" s="276" t="s">
        <v>19</v>
      </c>
      <c r="N237" s="277" t="s">
        <v>43</v>
      </c>
      <c r="O237" s="86"/>
      <c r="P237" s="215">
        <f>O237*H237</f>
        <v>0</v>
      </c>
      <c r="Q237" s="215">
        <v>0</v>
      </c>
      <c r="R237" s="215">
        <f>Q237*H237</f>
        <v>0</v>
      </c>
      <c r="S237" s="215">
        <v>0</v>
      </c>
      <c r="T237" s="216">
        <f>S237*H237</f>
        <v>0</v>
      </c>
      <c r="U237" s="40"/>
      <c r="V237" s="40"/>
      <c r="W237" s="40"/>
      <c r="X237" s="40"/>
      <c r="Y237" s="40"/>
      <c r="Z237" s="40"/>
      <c r="AA237" s="40"/>
      <c r="AB237" s="40"/>
      <c r="AC237" s="40"/>
      <c r="AD237" s="40"/>
      <c r="AE237" s="40"/>
      <c r="AR237" s="217" t="s">
        <v>216</v>
      </c>
      <c r="AT237" s="217" t="s">
        <v>330</v>
      </c>
      <c r="AU237" s="217" t="s">
        <v>82</v>
      </c>
      <c r="AY237" s="19" t="s">
        <v>134</v>
      </c>
      <c r="BE237" s="218">
        <f>IF(N237="základní",J237,0)</f>
        <v>0</v>
      </c>
      <c r="BF237" s="218">
        <f>IF(N237="snížená",J237,0)</f>
        <v>0</v>
      </c>
      <c r="BG237" s="218">
        <f>IF(N237="zákl. přenesená",J237,0)</f>
        <v>0</v>
      </c>
      <c r="BH237" s="218">
        <f>IF(N237="sníž. přenesená",J237,0)</f>
        <v>0</v>
      </c>
      <c r="BI237" s="218">
        <f>IF(N237="nulová",J237,0)</f>
        <v>0</v>
      </c>
      <c r="BJ237" s="19" t="s">
        <v>80</v>
      </c>
      <c r="BK237" s="218">
        <f>ROUND(I237*H237,2)</f>
        <v>0</v>
      </c>
      <c r="BL237" s="19" t="s">
        <v>175</v>
      </c>
      <c r="BM237" s="217" t="s">
        <v>336</v>
      </c>
    </row>
    <row r="238" s="2" customFormat="1">
      <c r="A238" s="40"/>
      <c r="B238" s="41"/>
      <c r="C238" s="42"/>
      <c r="D238" s="219" t="s">
        <v>143</v>
      </c>
      <c r="E238" s="42"/>
      <c r="F238" s="220" t="s">
        <v>335</v>
      </c>
      <c r="G238" s="42"/>
      <c r="H238" s="42"/>
      <c r="I238" s="221"/>
      <c r="J238" s="42"/>
      <c r="K238" s="42"/>
      <c r="L238" s="46"/>
      <c r="M238" s="222"/>
      <c r="N238" s="223"/>
      <c r="O238" s="86"/>
      <c r="P238" s="86"/>
      <c r="Q238" s="86"/>
      <c r="R238" s="86"/>
      <c r="S238" s="86"/>
      <c r="T238" s="87"/>
      <c r="U238" s="40"/>
      <c r="V238" s="40"/>
      <c r="W238" s="40"/>
      <c r="X238" s="40"/>
      <c r="Y238" s="40"/>
      <c r="Z238" s="40"/>
      <c r="AA238" s="40"/>
      <c r="AB238" s="40"/>
      <c r="AC238" s="40"/>
      <c r="AD238" s="40"/>
      <c r="AE238" s="40"/>
      <c r="AT238" s="19" t="s">
        <v>143</v>
      </c>
      <c r="AU238" s="19" t="s">
        <v>82</v>
      </c>
    </row>
    <row r="239" s="2" customFormat="1" ht="16.5" customHeight="1">
      <c r="A239" s="40"/>
      <c r="B239" s="41"/>
      <c r="C239" s="268" t="s">
        <v>337</v>
      </c>
      <c r="D239" s="268" t="s">
        <v>330</v>
      </c>
      <c r="E239" s="269" t="s">
        <v>338</v>
      </c>
      <c r="F239" s="270" t="s">
        <v>339</v>
      </c>
      <c r="G239" s="271" t="s">
        <v>287</v>
      </c>
      <c r="H239" s="272">
        <v>1</v>
      </c>
      <c r="I239" s="273"/>
      <c r="J239" s="274">
        <f>ROUND(I239*H239,2)</f>
        <v>0</v>
      </c>
      <c r="K239" s="270" t="s">
        <v>141</v>
      </c>
      <c r="L239" s="275"/>
      <c r="M239" s="276" t="s">
        <v>19</v>
      </c>
      <c r="N239" s="277" t="s">
        <v>43</v>
      </c>
      <c r="O239" s="86"/>
      <c r="P239" s="215">
        <f>O239*H239</f>
        <v>0</v>
      </c>
      <c r="Q239" s="215">
        <v>0</v>
      </c>
      <c r="R239" s="215">
        <f>Q239*H239</f>
        <v>0</v>
      </c>
      <c r="S239" s="215">
        <v>0</v>
      </c>
      <c r="T239" s="216">
        <f>S239*H239</f>
        <v>0</v>
      </c>
      <c r="U239" s="40"/>
      <c r="V239" s="40"/>
      <c r="W239" s="40"/>
      <c r="X239" s="40"/>
      <c r="Y239" s="40"/>
      <c r="Z239" s="40"/>
      <c r="AA239" s="40"/>
      <c r="AB239" s="40"/>
      <c r="AC239" s="40"/>
      <c r="AD239" s="40"/>
      <c r="AE239" s="40"/>
      <c r="AR239" s="217" t="s">
        <v>216</v>
      </c>
      <c r="AT239" s="217" t="s">
        <v>330</v>
      </c>
      <c r="AU239" s="217" t="s">
        <v>82</v>
      </c>
      <c r="AY239" s="19" t="s">
        <v>134</v>
      </c>
      <c r="BE239" s="218">
        <f>IF(N239="základní",J239,0)</f>
        <v>0</v>
      </c>
      <c r="BF239" s="218">
        <f>IF(N239="snížená",J239,0)</f>
        <v>0</v>
      </c>
      <c r="BG239" s="218">
        <f>IF(N239="zákl. přenesená",J239,0)</f>
        <v>0</v>
      </c>
      <c r="BH239" s="218">
        <f>IF(N239="sníž. přenesená",J239,0)</f>
        <v>0</v>
      </c>
      <c r="BI239" s="218">
        <f>IF(N239="nulová",J239,0)</f>
        <v>0</v>
      </c>
      <c r="BJ239" s="19" t="s">
        <v>80</v>
      </c>
      <c r="BK239" s="218">
        <f>ROUND(I239*H239,2)</f>
        <v>0</v>
      </c>
      <c r="BL239" s="19" t="s">
        <v>175</v>
      </c>
      <c r="BM239" s="217" t="s">
        <v>340</v>
      </c>
    </row>
    <row r="240" s="2" customFormat="1">
      <c r="A240" s="40"/>
      <c r="B240" s="41"/>
      <c r="C240" s="42"/>
      <c r="D240" s="219" t="s">
        <v>143</v>
      </c>
      <c r="E240" s="42"/>
      <c r="F240" s="220" t="s">
        <v>339</v>
      </c>
      <c r="G240" s="42"/>
      <c r="H240" s="42"/>
      <c r="I240" s="221"/>
      <c r="J240" s="42"/>
      <c r="K240" s="42"/>
      <c r="L240" s="46"/>
      <c r="M240" s="222"/>
      <c r="N240" s="223"/>
      <c r="O240" s="86"/>
      <c r="P240" s="86"/>
      <c r="Q240" s="86"/>
      <c r="R240" s="86"/>
      <c r="S240" s="86"/>
      <c r="T240" s="87"/>
      <c r="U240" s="40"/>
      <c r="V240" s="40"/>
      <c r="W240" s="40"/>
      <c r="X240" s="40"/>
      <c r="Y240" s="40"/>
      <c r="Z240" s="40"/>
      <c r="AA240" s="40"/>
      <c r="AB240" s="40"/>
      <c r="AC240" s="40"/>
      <c r="AD240" s="40"/>
      <c r="AE240" s="40"/>
      <c r="AT240" s="19" t="s">
        <v>143</v>
      </c>
      <c r="AU240" s="19" t="s">
        <v>82</v>
      </c>
    </row>
    <row r="241" s="2" customFormat="1" ht="21.75" customHeight="1">
      <c r="A241" s="40"/>
      <c r="B241" s="41"/>
      <c r="C241" s="268" t="s">
        <v>246</v>
      </c>
      <c r="D241" s="268" t="s">
        <v>330</v>
      </c>
      <c r="E241" s="269" t="s">
        <v>341</v>
      </c>
      <c r="F241" s="270" t="s">
        <v>342</v>
      </c>
      <c r="G241" s="271" t="s">
        <v>287</v>
      </c>
      <c r="H241" s="272">
        <v>1</v>
      </c>
      <c r="I241" s="273"/>
      <c r="J241" s="274">
        <f>ROUND(I241*H241,2)</f>
        <v>0</v>
      </c>
      <c r="K241" s="270" t="s">
        <v>141</v>
      </c>
      <c r="L241" s="275"/>
      <c r="M241" s="276" t="s">
        <v>19</v>
      </c>
      <c r="N241" s="277" t="s">
        <v>43</v>
      </c>
      <c r="O241" s="86"/>
      <c r="P241" s="215">
        <f>O241*H241</f>
        <v>0</v>
      </c>
      <c r="Q241" s="215">
        <v>0</v>
      </c>
      <c r="R241" s="215">
        <f>Q241*H241</f>
        <v>0</v>
      </c>
      <c r="S241" s="215">
        <v>0</v>
      </c>
      <c r="T241" s="216">
        <f>S241*H241</f>
        <v>0</v>
      </c>
      <c r="U241" s="40"/>
      <c r="V241" s="40"/>
      <c r="W241" s="40"/>
      <c r="X241" s="40"/>
      <c r="Y241" s="40"/>
      <c r="Z241" s="40"/>
      <c r="AA241" s="40"/>
      <c r="AB241" s="40"/>
      <c r="AC241" s="40"/>
      <c r="AD241" s="40"/>
      <c r="AE241" s="40"/>
      <c r="AR241" s="217" t="s">
        <v>216</v>
      </c>
      <c r="AT241" s="217" t="s">
        <v>330</v>
      </c>
      <c r="AU241" s="217" t="s">
        <v>82</v>
      </c>
      <c r="AY241" s="19" t="s">
        <v>134</v>
      </c>
      <c r="BE241" s="218">
        <f>IF(N241="základní",J241,0)</f>
        <v>0</v>
      </c>
      <c r="BF241" s="218">
        <f>IF(N241="snížená",J241,0)</f>
        <v>0</v>
      </c>
      <c r="BG241" s="218">
        <f>IF(N241="zákl. přenesená",J241,0)</f>
        <v>0</v>
      </c>
      <c r="BH241" s="218">
        <f>IF(N241="sníž. přenesená",J241,0)</f>
        <v>0</v>
      </c>
      <c r="BI241" s="218">
        <f>IF(N241="nulová",J241,0)</f>
        <v>0</v>
      </c>
      <c r="BJ241" s="19" t="s">
        <v>80</v>
      </c>
      <c r="BK241" s="218">
        <f>ROUND(I241*H241,2)</f>
        <v>0</v>
      </c>
      <c r="BL241" s="19" t="s">
        <v>175</v>
      </c>
      <c r="BM241" s="217" t="s">
        <v>343</v>
      </c>
    </row>
    <row r="242" s="2" customFormat="1">
      <c r="A242" s="40"/>
      <c r="B242" s="41"/>
      <c r="C242" s="42"/>
      <c r="D242" s="219" t="s">
        <v>143</v>
      </c>
      <c r="E242" s="42"/>
      <c r="F242" s="220" t="s">
        <v>342</v>
      </c>
      <c r="G242" s="42"/>
      <c r="H242" s="42"/>
      <c r="I242" s="221"/>
      <c r="J242" s="42"/>
      <c r="K242" s="42"/>
      <c r="L242" s="46"/>
      <c r="M242" s="222"/>
      <c r="N242" s="223"/>
      <c r="O242" s="86"/>
      <c r="P242" s="86"/>
      <c r="Q242" s="86"/>
      <c r="R242" s="86"/>
      <c r="S242" s="86"/>
      <c r="T242" s="87"/>
      <c r="U242" s="40"/>
      <c r="V242" s="40"/>
      <c r="W242" s="40"/>
      <c r="X242" s="40"/>
      <c r="Y242" s="40"/>
      <c r="Z242" s="40"/>
      <c r="AA242" s="40"/>
      <c r="AB242" s="40"/>
      <c r="AC242" s="40"/>
      <c r="AD242" s="40"/>
      <c r="AE242" s="40"/>
      <c r="AT242" s="19" t="s">
        <v>143</v>
      </c>
      <c r="AU242" s="19" t="s">
        <v>82</v>
      </c>
    </row>
    <row r="243" s="2" customFormat="1" ht="16.5" customHeight="1">
      <c r="A243" s="40"/>
      <c r="B243" s="41"/>
      <c r="C243" s="206" t="s">
        <v>344</v>
      </c>
      <c r="D243" s="206" t="s">
        <v>137</v>
      </c>
      <c r="E243" s="207" t="s">
        <v>345</v>
      </c>
      <c r="F243" s="208" t="s">
        <v>346</v>
      </c>
      <c r="G243" s="209" t="s">
        <v>287</v>
      </c>
      <c r="H243" s="210">
        <v>2</v>
      </c>
      <c r="I243" s="211"/>
      <c r="J243" s="212">
        <f>ROUND(I243*H243,2)</f>
        <v>0</v>
      </c>
      <c r="K243" s="208" t="s">
        <v>141</v>
      </c>
      <c r="L243" s="46"/>
      <c r="M243" s="213" t="s">
        <v>19</v>
      </c>
      <c r="N243" s="214" t="s">
        <v>43</v>
      </c>
      <c r="O243" s="86"/>
      <c r="P243" s="215">
        <f>O243*H243</f>
        <v>0</v>
      </c>
      <c r="Q243" s="215">
        <v>0</v>
      </c>
      <c r="R243" s="215">
        <f>Q243*H243</f>
        <v>0</v>
      </c>
      <c r="S243" s="215">
        <v>0</v>
      </c>
      <c r="T243" s="216">
        <f>S243*H243</f>
        <v>0</v>
      </c>
      <c r="U243" s="40"/>
      <c r="V243" s="40"/>
      <c r="W243" s="40"/>
      <c r="X243" s="40"/>
      <c r="Y243" s="40"/>
      <c r="Z243" s="40"/>
      <c r="AA243" s="40"/>
      <c r="AB243" s="40"/>
      <c r="AC243" s="40"/>
      <c r="AD243" s="40"/>
      <c r="AE243" s="40"/>
      <c r="AR243" s="217" t="s">
        <v>175</v>
      </c>
      <c r="AT243" s="217" t="s">
        <v>137</v>
      </c>
      <c r="AU243" s="217" t="s">
        <v>82</v>
      </c>
      <c r="AY243" s="19" t="s">
        <v>134</v>
      </c>
      <c r="BE243" s="218">
        <f>IF(N243="základní",J243,0)</f>
        <v>0</v>
      </c>
      <c r="BF243" s="218">
        <f>IF(N243="snížená",J243,0)</f>
        <v>0</v>
      </c>
      <c r="BG243" s="218">
        <f>IF(N243="zákl. přenesená",J243,0)</f>
        <v>0</v>
      </c>
      <c r="BH243" s="218">
        <f>IF(N243="sníž. přenesená",J243,0)</f>
        <v>0</v>
      </c>
      <c r="BI243" s="218">
        <f>IF(N243="nulová",J243,0)</f>
        <v>0</v>
      </c>
      <c r="BJ243" s="19" t="s">
        <v>80</v>
      </c>
      <c r="BK243" s="218">
        <f>ROUND(I243*H243,2)</f>
        <v>0</v>
      </c>
      <c r="BL243" s="19" t="s">
        <v>175</v>
      </c>
      <c r="BM243" s="217" t="s">
        <v>347</v>
      </c>
    </row>
    <row r="244" s="2" customFormat="1">
      <c r="A244" s="40"/>
      <c r="B244" s="41"/>
      <c r="C244" s="42"/>
      <c r="D244" s="219" t="s">
        <v>143</v>
      </c>
      <c r="E244" s="42"/>
      <c r="F244" s="220" t="s">
        <v>346</v>
      </c>
      <c r="G244" s="42"/>
      <c r="H244" s="42"/>
      <c r="I244" s="221"/>
      <c r="J244" s="42"/>
      <c r="K244" s="42"/>
      <c r="L244" s="46"/>
      <c r="M244" s="222"/>
      <c r="N244" s="223"/>
      <c r="O244" s="86"/>
      <c r="P244" s="86"/>
      <c r="Q244" s="86"/>
      <c r="R244" s="86"/>
      <c r="S244" s="86"/>
      <c r="T244" s="87"/>
      <c r="U244" s="40"/>
      <c r="V244" s="40"/>
      <c r="W244" s="40"/>
      <c r="X244" s="40"/>
      <c r="Y244" s="40"/>
      <c r="Z244" s="40"/>
      <c r="AA244" s="40"/>
      <c r="AB244" s="40"/>
      <c r="AC244" s="40"/>
      <c r="AD244" s="40"/>
      <c r="AE244" s="40"/>
      <c r="AT244" s="19" t="s">
        <v>143</v>
      </c>
      <c r="AU244" s="19" t="s">
        <v>82</v>
      </c>
    </row>
    <row r="245" s="2" customFormat="1" ht="24.15" customHeight="1">
      <c r="A245" s="40"/>
      <c r="B245" s="41"/>
      <c r="C245" s="206" t="s">
        <v>256</v>
      </c>
      <c r="D245" s="206" t="s">
        <v>137</v>
      </c>
      <c r="E245" s="207" t="s">
        <v>348</v>
      </c>
      <c r="F245" s="208" t="s">
        <v>349</v>
      </c>
      <c r="G245" s="209" t="s">
        <v>287</v>
      </c>
      <c r="H245" s="210">
        <v>2</v>
      </c>
      <c r="I245" s="211"/>
      <c r="J245" s="212">
        <f>ROUND(I245*H245,2)</f>
        <v>0</v>
      </c>
      <c r="K245" s="208" t="s">
        <v>141</v>
      </c>
      <c r="L245" s="46"/>
      <c r="M245" s="213" t="s">
        <v>19</v>
      </c>
      <c r="N245" s="214" t="s">
        <v>43</v>
      </c>
      <c r="O245" s="86"/>
      <c r="P245" s="215">
        <f>O245*H245</f>
        <v>0</v>
      </c>
      <c r="Q245" s="215">
        <v>0</v>
      </c>
      <c r="R245" s="215">
        <f>Q245*H245</f>
        <v>0</v>
      </c>
      <c r="S245" s="215">
        <v>0</v>
      </c>
      <c r="T245" s="216">
        <f>S245*H245</f>
        <v>0</v>
      </c>
      <c r="U245" s="40"/>
      <c r="V245" s="40"/>
      <c r="W245" s="40"/>
      <c r="X245" s="40"/>
      <c r="Y245" s="40"/>
      <c r="Z245" s="40"/>
      <c r="AA245" s="40"/>
      <c r="AB245" s="40"/>
      <c r="AC245" s="40"/>
      <c r="AD245" s="40"/>
      <c r="AE245" s="40"/>
      <c r="AR245" s="217" t="s">
        <v>175</v>
      </c>
      <c r="AT245" s="217" t="s">
        <v>137</v>
      </c>
      <c r="AU245" s="217" t="s">
        <v>82</v>
      </c>
      <c r="AY245" s="19" t="s">
        <v>134</v>
      </c>
      <c r="BE245" s="218">
        <f>IF(N245="základní",J245,0)</f>
        <v>0</v>
      </c>
      <c r="BF245" s="218">
        <f>IF(N245="snížená",J245,0)</f>
        <v>0</v>
      </c>
      <c r="BG245" s="218">
        <f>IF(N245="zákl. přenesená",J245,0)</f>
        <v>0</v>
      </c>
      <c r="BH245" s="218">
        <f>IF(N245="sníž. přenesená",J245,0)</f>
        <v>0</v>
      </c>
      <c r="BI245" s="218">
        <f>IF(N245="nulová",J245,0)</f>
        <v>0</v>
      </c>
      <c r="BJ245" s="19" t="s">
        <v>80</v>
      </c>
      <c r="BK245" s="218">
        <f>ROUND(I245*H245,2)</f>
        <v>0</v>
      </c>
      <c r="BL245" s="19" t="s">
        <v>175</v>
      </c>
      <c r="BM245" s="217" t="s">
        <v>350</v>
      </c>
    </row>
    <row r="246" s="2" customFormat="1">
      <c r="A246" s="40"/>
      <c r="B246" s="41"/>
      <c r="C246" s="42"/>
      <c r="D246" s="219" t="s">
        <v>143</v>
      </c>
      <c r="E246" s="42"/>
      <c r="F246" s="220" t="s">
        <v>349</v>
      </c>
      <c r="G246" s="42"/>
      <c r="H246" s="42"/>
      <c r="I246" s="221"/>
      <c r="J246" s="42"/>
      <c r="K246" s="42"/>
      <c r="L246" s="46"/>
      <c r="M246" s="222"/>
      <c r="N246" s="223"/>
      <c r="O246" s="86"/>
      <c r="P246" s="86"/>
      <c r="Q246" s="86"/>
      <c r="R246" s="86"/>
      <c r="S246" s="86"/>
      <c r="T246" s="87"/>
      <c r="U246" s="40"/>
      <c r="V246" s="40"/>
      <c r="W246" s="40"/>
      <c r="X246" s="40"/>
      <c r="Y246" s="40"/>
      <c r="Z246" s="40"/>
      <c r="AA246" s="40"/>
      <c r="AB246" s="40"/>
      <c r="AC246" s="40"/>
      <c r="AD246" s="40"/>
      <c r="AE246" s="40"/>
      <c r="AT246" s="19" t="s">
        <v>143</v>
      </c>
      <c r="AU246" s="19" t="s">
        <v>82</v>
      </c>
    </row>
    <row r="247" s="2" customFormat="1">
      <c r="A247" s="40"/>
      <c r="B247" s="41"/>
      <c r="C247" s="42"/>
      <c r="D247" s="219" t="s">
        <v>146</v>
      </c>
      <c r="E247" s="42"/>
      <c r="F247" s="224" t="s">
        <v>351</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146</v>
      </c>
      <c r="AU247" s="19" t="s">
        <v>82</v>
      </c>
    </row>
    <row r="248" s="2" customFormat="1" ht="24.15" customHeight="1">
      <c r="A248" s="40"/>
      <c r="B248" s="41"/>
      <c r="C248" s="206" t="s">
        <v>352</v>
      </c>
      <c r="D248" s="206" t="s">
        <v>137</v>
      </c>
      <c r="E248" s="207" t="s">
        <v>353</v>
      </c>
      <c r="F248" s="208" t="s">
        <v>354</v>
      </c>
      <c r="G248" s="209" t="s">
        <v>224</v>
      </c>
      <c r="H248" s="210">
        <v>0.065000000000000002</v>
      </c>
      <c r="I248" s="211"/>
      <c r="J248" s="212">
        <f>ROUND(I248*H248,2)</f>
        <v>0</v>
      </c>
      <c r="K248" s="208" t="s">
        <v>141</v>
      </c>
      <c r="L248" s="46"/>
      <c r="M248" s="213" t="s">
        <v>19</v>
      </c>
      <c r="N248" s="214" t="s">
        <v>43</v>
      </c>
      <c r="O248" s="86"/>
      <c r="P248" s="215">
        <f>O248*H248</f>
        <v>0</v>
      </c>
      <c r="Q248" s="215">
        <v>0</v>
      </c>
      <c r="R248" s="215">
        <f>Q248*H248</f>
        <v>0</v>
      </c>
      <c r="S248" s="215">
        <v>0</v>
      </c>
      <c r="T248" s="216">
        <f>S248*H248</f>
        <v>0</v>
      </c>
      <c r="U248" s="40"/>
      <c r="V248" s="40"/>
      <c r="W248" s="40"/>
      <c r="X248" s="40"/>
      <c r="Y248" s="40"/>
      <c r="Z248" s="40"/>
      <c r="AA248" s="40"/>
      <c r="AB248" s="40"/>
      <c r="AC248" s="40"/>
      <c r="AD248" s="40"/>
      <c r="AE248" s="40"/>
      <c r="AR248" s="217" t="s">
        <v>175</v>
      </c>
      <c r="AT248" s="217" t="s">
        <v>137</v>
      </c>
      <c r="AU248" s="217" t="s">
        <v>82</v>
      </c>
      <c r="AY248" s="19" t="s">
        <v>134</v>
      </c>
      <c r="BE248" s="218">
        <f>IF(N248="základní",J248,0)</f>
        <v>0</v>
      </c>
      <c r="BF248" s="218">
        <f>IF(N248="snížená",J248,0)</f>
        <v>0</v>
      </c>
      <c r="BG248" s="218">
        <f>IF(N248="zákl. přenesená",J248,0)</f>
        <v>0</v>
      </c>
      <c r="BH248" s="218">
        <f>IF(N248="sníž. přenesená",J248,0)</f>
        <v>0</v>
      </c>
      <c r="BI248" s="218">
        <f>IF(N248="nulová",J248,0)</f>
        <v>0</v>
      </c>
      <c r="BJ248" s="19" t="s">
        <v>80</v>
      </c>
      <c r="BK248" s="218">
        <f>ROUND(I248*H248,2)</f>
        <v>0</v>
      </c>
      <c r="BL248" s="19" t="s">
        <v>175</v>
      </c>
      <c r="BM248" s="217" t="s">
        <v>355</v>
      </c>
    </row>
    <row r="249" s="2" customFormat="1">
      <c r="A249" s="40"/>
      <c r="B249" s="41"/>
      <c r="C249" s="42"/>
      <c r="D249" s="219" t="s">
        <v>143</v>
      </c>
      <c r="E249" s="42"/>
      <c r="F249" s="220" t="s">
        <v>354</v>
      </c>
      <c r="G249" s="42"/>
      <c r="H249" s="42"/>
      <c r="I249" s="221"/>
      <c r="J249" s="42"/>
      <c r="K249" s="42"/>
      <c r="L249" s="46"/>
      <c r="M249" s="222"/>
      <c r="N249" s="223"/>
      <c r="O249" s="86"/>
      <c r="P249" s="86"/>
      <c r="Q249" s="86"/>
      <c r="R249" s="86"/>
      <c r="S249" s="86"/>
      <c r="T249" s="87"/>
      <c r="U249" s="40"/>
      <c r="V249" s="40"/>
      <c r="W249" s="40"/>
      <c r="X249" s="40"/>
      <c r="Y249" s="40"/>
      <c r="Z249" s="40"/>
      <c r="AA249" s="40"/>
      <c r="AB249" s="40"/>
      <c r="AC249" s="40"/>
      <c r="AD249" s="40"/>
      <c r="AE249" s="40"/>
      <c r="AT249" s="19" t="s">
        <v>143</v>
      </c>
      <c r="AU249" s="19" t="s">
        <v>82</v>
      </c>
    </row>
    <row r="250" s="2" customFormat="1">
      <c r="A250" s="40"/>
      <c r="B250" s="41"/>
      <c r="C250" s="42"/>
      <c r="D250" s="219" t="s">
        <v>146</v>
      </c>
      <c r="E250" s="42"/>
      <c r="F250" s="224" t="s">
        <v>356</v>
      </c>
      <c r="G250" s="42"/>
      <c r="H250" s="42"/>
      <c r="I250" s="221"/>
      <c r="J250" s="42"/>
      <c r="K250" s="42"/>
      <c r="L250" s="46"/>
      <c r="M250" s="222"/>
      <c r="N250" s="223"/>
      <c r="O250" s="86"/>
      <c r="P250" s="86"/>
      <c r="Q250" s="86"/>
      <c r="R250" s="86"/>
      <c r="S250" s="86"/>
      <c r="T250" s="87"/>
      <c r="U250" s="40"/>
      <c r="V250" s="40"/>
      <c r="W250" s="40"/>
      <c r="X250" s="40"/>
      <c r="Y250" s="40"/>
      <c r="Z250" s="40"/>
      <c r="AA250" s="40"/>
      <c r="AB250" s="40"/>
      <c r="AC250" s="40"/>
      <c r="AD250" s="40"/>
      <c r="AE250" s="40"/>
      <c r="AT250" s="19" t="s">
        <v>146</v>
      </c>
      <c r="AU250" s="19" t="s">
        <v>82</v>
      </c>
    </row>
    <row r="251" s="12" customFormat="1" ht="22.8" customHeight="1">
      <c r="A251" s="12"/>
      <c r="B251" s="190"/>
      <c r="C251" s="191"/>
      <c r="D251" s="192" t="s">
        <v>71</v>
      </c>
      <c r="E251" s="204" t="s">
        <v>357</v>
      </c>
      <c r="F251" s="204" t="s">
        <v>358</v>
      </c>
      <c r="G251" s="191"/>
      <c r="H251" s="191"/>
      <c r="I251" s="194"/>
      <c r="J251" s="205">
        <f>BK251</f>
        <v>0</v>
      </c>
      <c r="K251" s="191"/>
      <c r="L251" s="196"/>
      <c r="M251" s="197"/>
      <c r="N251" s="198"/>
      <c r="O251" s="198"/>
      <c r="P251" s="199">
        <f>SUM(P252:P259)</f>
        <v>0</v>
      </c>
      <c r="Q251" s="198"/>
      <c r="R251" s="199">
        <f>SUM(R252:R259)</f>
        <v>0</v>
      </c>
      <c r="S251" s="198"/>
      <c r="T251" s="200">
        <f>SUM(T252:T259)</f>
        <v>0</v>
      </c>
      <c r="U251" s="12"/>
      <c r="V251" s="12"/>
      <c r="W251" s="12"/>
      <c r="X251" s="12"/>
      <c r="Y251" s="12"/>
      <c r="Z251" s="12"/>
      <c r="AA251" s="12"/>
      <c r="AB251" s="12"/>
      <c r="AC251" s="12"/>
      <c r="AD251" s="12"/>
      <c r="AE251" s="12"/>
      <c r="AR251" s="201" t="s">
        <v>82</v>
      </c>
      <c r="AT251" s="202" t="s">
        <v>71</v>
      </c>
      <c r="AU251" s="202" t="s">
        <v>80</v>
      </c>
      <c r="AY251" s="201" t="s">
        <v>134</v>
      </c>
      <c r="BK251" s="203">
        <f>SUM(BK252:BK259)</f>
        <v>0</v>
      </c>
    </row>
    <row r="252" s="2" customFormat="1" ht="16.5" customHeight="1">
      <c r="A252" s="40"/>
      <c r="B252" s="41"/>
      <c r="C252" s="206" t="s">
        <v>259</v>
      </c>
      <c r="D252" s="206" t="s">
        <v>137</v>
      </c>
      <c r="E252" s="207" t="s">
        <v>359</v>
      </c>
      <c r="F252" s="208" t="s">
        <v>360</v>
      </c>
      <c r="G252" s="209" t="s">
        <v>287</v>
      </c>
      <c r="H252" s="210">
        <v>2</v>
      </c>
      <c r="I252" s="211"/>
      <c r="J252" s="212">
        <f>ROUND(I252*H252,2)</f>
        <v>0</v>
      </c>
      <c r="K252" s="208" t="s">
        <v>141</v>
      </c>
      <c r="L252" s="46"/>
      <c r="M252" s="213" t="s">
        <v>19</v>
      </c>
      <c r="N252" s="214" t="s">
        <v>43</v>
      </c>
      <c r="O252" s="86"/>
      <c r="P252" s="215">
        <f>O252*H252</f>
        <v>0</v>
      </c>
      <c r="Q252" s="215">
        <v>0</v>
      </c>
      <c r="R252" s="215">
        <f>Q252*H252</f>
        <v>0</v>
      </c>
      <c r="S252" s="215">
        <v>0</v>
      </c>
      <c r="T252" s="216">
        <f>S252*H252</f>
        <v>0</v>
      </c>
      <c r="U252" s="40"/>
      <c r="V252" s="40"/>
      <c r="W252" s="40"/>
      <c r="X252" s="40"/>
      <c r="Y252" s="40"/>
      <c r="Z252" s="40"/>
      <c r="AA252" s="40"/>
      <c r="AB252" s="40"/>
      <c r="AC252" s="40"/>
      <c r="AD252" s="40"/>
      <c r="AE252" s="40"/>
      <c r="AR252" s="217" t="s">
        <v>175</v>
      </c>
      <c r="AT252" s="217" t="s">
        <v>137</v>
      </c>
      <c r="AU252" s="217" t="s">
        <v>82</v>
      </c>
      <c r="AY252" s="19" t="s">
        <v>134</v>
      </c>
      <c r="BE252" s="218">
        <f>IF(N252="základní",J252,0)</f>
        <v>0</v>
      </c>
      <c r="BF252" s="218">
        <f>IF(N252="snížená",J252,0)</f>
        <v>0</v>
      </c>
      <c r="BG252" s="218">
        <f>IF(N252="zákl. přenesená",J252,0)</f>
        <v>0</v>
      </c>
      <c r="BH252" s="218">
        <f>IF(N252="sníž. přenesená",J252,0)</f>
        <v>0</v>
      </c>
      <c r="BI252" s="218">
        <f>IF(N252="nulová",J252,0)</f>
        <v>0</v>
      </c>
      <c r="BJ252" s="19" t="s">
        <v>80</v>
      </c>
      <c r="BK252" s="218">
        <f>ROUND(I252*H252,2)</f>
        <v>0</v>
      </c>
      <c r="BL252" s="19" t="s">
        <v>175</v>
      </c>
      <c r="BM252" s="217" t="s">
        <v>361</v>
      </c>
    </row>
    <row r="253" s="2" customFormat="1">
      <c r="A253" s="40"/>
      <c r="B253" s="41"/>
      <c r="C253" s="42"/>
      <c r="D253" s="219" t="s">
        <v>143</v>
      </c>
      <c r="E253" s="42"/>
      <c r="F253" s="220" t="s">
        <v>360</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143</v>
      </c>
      <c r="AU253" s="19" t="s">
        <v>82</v>
      </c>
    </row>
    <row r="254" s="2" customFormat="1">
      <c r="A254" s="40"/>
      <c r="B254" s="41"/>
      <c r="C254" s="42"/>
      <c r="D254" s="219" t="s">
        <v>146</v>
      </c>
      <c r="E254" s="42"/>
      <c r="F254" s="224" t="s">
        <v>362</v>
      </c>
      <c r="G254" s="42"/>
      <c r="H254" s="42"/>
      <c r="I254" s="221"/>
      <c r="J254" s="42"/>
      <c r="K254" s="42"/>
      <c r="L254" s="46"/>
      <c r="M254" s="222"/>
      <c r="N254" s="223"/>
      <c r="O254" s="86"/>
      <c r="P254" s="86"/>
      <c r="Q254" s="86"/>
      <c r="R254" s="86"/>
      <c r="S254" s="86"/>
      <c r="T254" s="87"/>
      <c r="U254" s="40"/>
      <c r="V254" s="40"/>
      <c r="W254" s="40"/>
      <c r="X254" s="40"/>
      <c r="Y254" s="40"/>
      <c r="Z254" s="40"/>
      <c r="AA254" s="40"/>
      <c r="AB254" s="40"/>
      <c r="AC254" s="40"/>
      <c r="AD254" s="40"/>
      <c r="AE254" s="40"/>
      <c r="AT254" s="19" t="s">
        <v>146</v>
      </c>
      <c r="AU254" s="19" t="s">
        <v>82</v>
      </c>
    </row>
    <row r="255" s="2" customFormat="1" ht="16.5" customHeight="1">
      <c r="A255" s="40"/>
      <c r="B255" s="41"/>
      <c r="C255" s="268" t="s">
        <v>363</v>
      </c>
      <c r="D255" s="268" t="s">
        <v>330</v>
      </c>
      <c r="E255" s="269" t="s">
        <v>364</v>
      </c>
      <c r="F255" s="270" t="s">
        <v>365</v>
      </c>
      <c r="G255" s="271" t="s">
        <v>287</v>
      </c>
      <c r="H255" s="272">
        <v>2</v>
      </c>
      <c r="I255" s="273"/>
      <c r="J255" s="274">
        <f>ROUND(I255*H255,2)</f>
        <v>0</v>
      </c>
      <c r="K255" s="270" t="s">
        <v>366</v>
      </c>
      <c r="L255" s="275"/>
      <c r="M255" s="276" t="s">
        <v>19</v>
      </c>
      <c r="N255" s="277" t="s">
        <v>43</v>
      </c>
      <c r="O255" s="86"/>
      <c r="P255" s="215">
        <f>O255*H255</f>
        <v>0</v>
      </c>
      <c r="Q255" s="215">
        <v>0</v>
      </c>
      <c r="R255" s="215">
        <f>Q255*H255</f>
        <v>0</v>
      </c>
      <c r="S255" s="215">
        <v>0</v>
      </c>
      <c r="T255" s="216">
        <f>S255*H255</f>
        <v>0</v>
      </c>
      <c r="U255" s="40"/>
      <c r="V255" s="40"/>
      <c r="W255" s="40"/>
      <c r="X255" s="40"/>
      <c r="Y255" s="40"/>
      <c r="Z255" s="40"/>
      <c r="AA255" s="40"/>
      <c r="AB255" s="40"/>
      <c r="AC255" s="40"/>
      <c r="AD255" s="40"/>
      <c r="AE255" s="40"/>
      <c r="AR255" s="217" t="s">
        <v>216</v>
      </c>
      <c r="AT255" s="217" t="s">
        <v>330</v>
      </c>
      <c r="AU255" s="217" t="s">
        <v>82</v>
      </c>
      <c r="AY255" s="19" t="s">
        <v>134</v>
      </c>
      <c r="BE255" s="218">
        <f>IF(N255="základní",J255,0)</f>
        <v>0</v>
      </c>
      <c r="BF255" s="218">
        <f>IF(N255="snížená",J255,0)</f>
        <v>0</v>
      </c>
      <c r="BG255" s="218">
        <f>IF(N255="zákl. přenesená",J255,0)</f>
        <v>0</v>
      </c>
      <c r="BH255" s="218">
        <f>IF(N255="sníž. přenesená",J255,0)</f>
        <v>0</v>
      </c>
      <c r="BI255" s="218">
        <f>IF(N255="nulová",J255,0)</f>
        <v>0</v>
      </c>
      <c r="BJ255" s="19" t="s">
        <v>80</v>
      </c>
      <c r="BK255" s="218">
        <f>ROUND(I255*H255,2)</f>
        <v>0</v>
      </c>
      <c r="BL255" s="19" t="s">
        <v>175</v>
      </c>
      <c r="BM255" s="217" t="s">
        <v>367</v>
      </c>
    </row>
    <row r="256" s="2" customFormat="1">
      <c r="A256" s="40"/>
      <c r="B256" s="41"/>
      <c r="C256" s="42"/>
      <c r="D256" s="219" t="s">
        <v>143</v>
      </c>
      <c r="E256" s="42"/>
      <c r="F256" s="220" t="s">
        <v>365</v>
      </c>
      <c r="G256" s="42"/>
      <c r="H256" s="42"/>
      <c r="I256" s="221"/>
      <c r="J256" s="42"/>
      <c r="K256" s="42"/>
      <c r="L256" s="46"/>
      <c r="M256" s="222"/>
      <c r="N256" s="223"/>
      <c r="O256" s="86"/>
      <c r="P256" s="86"/>
      <c r="Q256" s="86"/>
      <c r="R256" s="86"/>
      <c r="S256" s="86"/>
      <c r="T256" s="87"/>
      <c r="U256" s="40"/>
      <c r="V256" s="40"/>
      <c r="W256" s="40"/>
      <c r="X256" s="40"/>
      <c r="Y256" s="40"/>
      <c r="Z256" s="40"/>
      <c r="AA256" s="40"/>
      <c r="AB256" s="40"/>
      <c r="AC256" s="40"/>
      <c r="AD256" s="40"/>
      <c r="AE256" s="40"/>
      <c r="AT256" s="19" t="s">
        <v>143</v>
      </c>
      <c r="AU256" s="19" t="s">
        <v>82</v>
      </c>
    </row>
    <row r="257" s="2" customFormat="1" ht="24.15" customHeight="1">
      <c r="A257" s="40"/>
      <c r="B257" s="41"/>
      <c r="C257" s="206" t="s">
        <v>264</v>
      </c>
      <c r="D257" s="206" t="s">
        <v>137</v>
      </c>
      <c r="E257" s="207" t="s">
        <v>368</v>
      </c>
      <c r="F257" s="208" t="s">
        <v>369</v>
      </c>
      <c r="G257" s="209" t="s">
        <v>224</v>
      </c>
      <c r="H257" s="210">
        <v>0.01</v>
      </c>
      <c r="I257" s="211"/>
      <c r="J257" s="212">
        <f>ROUND(I257*H257,2)</f>
        <v>0</v>
      </c>
      <c r="K257" s="208" t="s">
        <v>141</v>
      </c>
      <c r="L257" s="46"/>
      <c r="M257" s="213" t="s">
        <v>19</v>
      </c>
      <c r="N257" s="214" t="s">
        <v>43</v>
      </c>
      <c r="O257" s="86"/>
      <c r="P257" s="215">
        <f>O257*H257</f>
        <v>0</v>
      </c>
      <c r="Q257" s="215">
        <v>0</v>
      </c>
      <c r="R257" s="215">
        <f>Q257*H257</f>
        <v>0</v>
      </c>
      <c r="S257" s="215">
        <v>0</v>
      </c>
      <c r="T257" s="216">
        <f>S257*H257</f>
        <v>0</v>
      </c>
      <c r="U257" s="40"/>
      <c r="V257" s="40"/>
      <c r="W257" s="40"/>
      <c r="X257" s="40"/>
      <c r="Y257" s="40"/>
      <c r="Z257" s="40"/>
      <c r="AA257" s="40"/>
      <c r="AB257" s="40"/>
      <c r="AC257" s="40"/>
      <c r="AD257" s="40"/>
      <c r="AE257" s="40"/>
      <c r="AR257" s="217" t="s">
        <v>175</v>
      </c>
      <c r="AT257" s="217" t="s">
        <v>137</v>
      </c>
      <c r="AU257" s="217" t="s">
        <v>82</v>
      </c>
      <c r="AY257" s="19" t="s">
        <v>134</v>
      </c>
      <c r="BE257" s="218">
        <f>IF(N257="základní",J257,0)</f>
        <v>0</v>
      </c>
      <c r="BF257" s="218">
        <f>IF(N257="snížená",J257,0)</f>
        <v>0</v>
      </c>
      <c r="BG257" s="218">
        <f>IF(N257="zákl. přenesená",J257,0)</f>
        <v>0</v>
      </c>
      <c r="BH257" s="218">
        <f>IF(N257="sníž. přenesená",J257,0)</f>
        <v>0</v>
      </c>
      <c r="BI257" s="218">
        <f>IF(N257="nulová",J257,0)</f>
        <v>0</v>
      </c>
      <c r="BJ257" s="19" t="s">
        <v>80</v>
      </c>
      <c r="BK257" s="218">
        <f>ROUND(I257*H257,2)</f>
        <v>0</v>
      </c>
      <c r="BL257" s="19" t="s">
        <v>175</v>
      </c>
      <c r="BM257" s="217" t="s">
        <v>370</v>
      </c>
    </row>
    <row r="258" s="2" customFormat="1">
      <c r="A258" s="40"/>
      <c r="B258" s="41"/>
      <c r="C258" s="42"/>
      <c r="D258" s="219" t="s">
        <v>143</v>
      </c>
      <c r="E258" s="42"/>
      <c r="F258" s="220" t="s">
        <v>369</v>
      </c>
      <c r="G258" s="42"/>
      <c r="H258" s="42"/>
      <c r="I258" s="221"/>
      <c r="J258" s="42"/>
      <c r="K258" s="42"/>
      <c r="L258" s="46"/>
      <c r="M258" s="222"/>
      <c r="N258" s="223"/>
      <c r="O258" s="86"/>
      <c r="P258" s="86"/>
      <c r="Q258" s="86"/>
      <c r="R258" s="86"/>
      <c r="S258" s="86"/>
      <c r="T258" s="87"/>
      <c r="U258" s="40"/>
      <c r="V258" s="40"/>
      <c r="W258" s="40"/>
      <c r="X258" s="40"/>
      <c r="Y258" s="40"/>
      <c r="Z258" s="40"/>
      <c r="AA258" s="40"/>
      <c r="AB258" s="40"/>
      <c r="AC258" s="40"/>
      <c r="AD258" s="40"/>
      <c r="AE258" s="40"/>
      <c r="AT258" s="19" t="s">
        <v>143</v>
      </c>
      <c r="AU258" s="19" t="s">
        <v>82</v>
      </c>
    </row>
    <row r="259" s="2" customFormat="1">
      <c r="A259" s="40"/>
      <c r="B259" s="41"/>
      <c r="C259" s="42"/>
      <c r="D259" s="219" t="s">
        <v>146</v>
      </c>
      <c r="E259" s="42"/>
      <c r="F259" s="224" t="s">
        <v>371</v>
      </c>
      <c r="G259" s="42"/>
      <c r="H259" s="42"/>
      <c r="I259" s="221"/>
      <c r="J259" s="42"/>
      <c r="K259" s="42"/>
      <c r="L259" s="46"/>
      <c r="M259" s="222"/>
      <c r="N259" s="223"/>
      <c r="O259" s="86"/>
      <c r="P259" s="86"/>
      <c r="Q259" s="86"/>
      <c r="R259" s="86"/>
      <c r="S259" s="86"/>
      <c r="T259" s="87"/>
      <c r="U259" s="40"/>
      <c r="V259" s="40"/>
      <c r="W259" s="40"/>
      <c r="X259" s="40"/>
      <c r="Y259" s="40"/>
      <c r="Z259" s="40"/>
      <c r="AA259" s="40"/>
      <c r="AB259" s="40"/>
      <c r="AC259" s="40"/>
      <c r="AD259" s="40"/>
      <c r="AE259" s="40"/>
      <c r="AT259" s="19" t="s">
        <v>146</v>
      </c>
      <c r="AU259" s="19" t="s">
        <v>82</v>
      </c>
    </row>
    <row r="260" s="12" customFormat="1" ht="22.8" customHeight="1">
      <c r="A260" s="12"/>
      <c r="B260" s="190"/>
      <c r="C260" s="191"/>
      <c r="D260" s="192" t="s">
        <v>71</v>
      </c>
      <c r="E260" s="204" t="s">
        <v>372</v>
      </c>
      <c r="F260" s="204" t="s">
        <v>373</v>
      </c>
      <c r="G260" s="191"/>
      <c r="H260" s="191"/>
      <c r="I260" s="194"/>
      <c r="J260" s="205">
        <f>BK260</f>
        <v>0</v>
      </c>
      <c r="K260" s="191"/>
      <c r="L260" s="196"/>
      <c r="M260" s="197"/>
      <c r="N260" s="198"/>
      <c r="O260" s="198"/>
      <c r="P260" s="199">
        <f>SUM(P261:P306)</f>
        <v>0</v>
      </c>
      <c r="Q260" s="198"/>
      <c r="R260" s="199">
        <f>SUM(R261:R306)</f>
        <v>0</v>
      </c>
      <c r="S260" s="198"/>
      <c r="T260" s="200">
        <f>SUM(T261:T306)</f>
        <v>0</v>
      </c>
      <c r="U260" s="12"/>
      <c r="V260" s="12"/>
      <c r="W260" s="12"/>
      <c r="X260" s="12"/>
      <c r="Y260" s="12"/>
      <c r="Z260" s="12"/>
      <c r="AA260" s="12"/>
      <c r="AB260" s="12"/>
      <c r="AC260" s="12"/>
      <c r="AD260" s="12"/>
      <c r="AE260" s="12"/>
      <c r="AR260" s="201" t="s">
        <v>82</v>
      </c>
      <c r="AT260" s="202" t="s">
        <v>71</v>
      </c>
      <c r="AU260" s="202" t="s">
        <v>80</v>
      </c>
      <c r="AY260" s="201" t="s">
        <v>134</v>
      </c>
      <c r="BK260" s="203">
        <f>SUM(BK261:BK306)</f>
        <v>0</v>
      </c>
    </row>
    <row r="261" s="2" customFormat="1" ht="16.5" customHeight="1">
      <c r="A261" s="40"/>
      <c r="B261" s="41"/>
      <c r="C261" s="206" t="s">
        <v>374</v>
      </c>
      <c r="D261" s="206" t="s">
        <v>137</v>
      </c>
      <c r="E261" s="207" t="s">
        <v>375</v>
      </c>
      <c r="F261" s="208" t="s">
        <v>376</v>
      </c>
      <c r="G261" s="209" t="s">
        <v>140</v>
      </c>
      <c r="H261" s="210">
        <v>66.040000000000006</v>
      </c>
      <c r="I261" s="211"/>
      <c r="J261" s="212">
        <f>ROUND(I261*H261,2)</f>
        <v>0</v>
      </c>
      <c r="K261" s="208" t="s">
        <v>141</v>
      </c>
      <c r="L261" s="46"/>
      <c r="M261" s="213" t="s">
        <v>19</v>
      </c>
      <c r="N261" s="214" t="s">
        <v>43</v>
      </c>
      <c r="O261" s="86"/>
      <c r="P261" s="215">
        <f>O261*H261</f>
        <v>0</v>
      </c>
      <c r="Q261" s="215">
        <v>0</v>
      </c>
      <c r="R261" s="215">
        <f>Q261*H261</f>
        <v>0</v>
      </c>
      <c r="S261" s="215">
        <v>0</v>
      </c>
      <c r="T261" s="216">
        <f>S261*H261</f>
        <v>0</v>
      </c>
      <c r="U261" s="40"/>
      <c r="V261" s="40"/>
      <c r="W261" s="40"/>
      <c r="X261" s="40"/>
      <c r="Y261" s="40"/>
      <c r="Z261" s="40"/>
      <c r="AA261" s="40"/>
      <c r="AB261" s="40"/>
      <c r="AC261" s="40"/>
      <c r="AD261" s="40"/>
      <c r="AE261" s="40"/>
      <c r="AR261" s="217" t="s">
        <v>175</v>
      </c>
      <c r="AT261" s="217" t="s">
        <v>137</v>
      </c>
      <c r="AU261" s="217" t="s">
        <v>82</v>
      </c>
      <c r="AY261" s="19" t="s">
        <v>134</v>
      </c>
      <c r="BE261" s="218">
        <f>IF(N261="základní",J261,0)</f>
        <v>0</v>
      </c>
      <c r="BF261" s="218">
        <f>IF(N261="snížená",J261,0)</f>
        <v>0</v>
      </c>
      <c r="BG261" s="218">
        <f>IF(N261="zákl. přenesená",J261,0)</f>
        <v>0</v>
      </c>
      <c r="BH261" s="218">
        <f>IF(N261="sníž. přenesená",J261,0)</f>
        <v>0</v>
      </c>
      <c r="BI261" s="218">
        <f>IF(N261="nulová",J261,0)</f>
        <v>0</v>
      </c>
      <c r="BJ261" s="19" t="s">
        <v>80</v>
      </c>
      <c r="BK261" s="218">
        <f>ROUND(I261*H261,2)</f>
        <v>0</v>
      </c>
      <c r="BL261" s="19" t="s">
        <v>175</v>
      </c>
      <c r="BM261" s="217" t="s">
        <v>377</v>
      </c>
    </row>
    <row r="262" s="2" customFormat="1">
      <c r="A262" s="40"/>
      <c r="B262" s="41"/>
      <c r="C262" s="42"/>
      <c r="D262" s="219" t="s">
        <v>143</v>
      </c>
      <c r="E262" s="42"/>
      <c r="F262" s="220" t="s">
        <v>376</v>
      </c>
      <c r="G262" s="42"/>
      <c r="H262" s="42"/>
      <c r="I262" s="221"/>
      <c r="J262" s="42"/>
      <c r="K262" s="42"/>
      <c r="L262" s="46"/>
      <c r="M262" s="222"/>
      <c r="N262" s="223"/>
      <c r="O262" s="86"/>
      <c r="P262" s="86"/>
      <c r="Q262" s="86"/>
      <c r="R262" s="86"/>
      <c r="S262" s="86"/>
      <c r="T262" s="87"/>
      <c r="U262" s="40"/>
      <c r="V262" s="40"/>
      <c r="W262" s="40"/>
      <c r="X262" s="40"/>
      <c r="Y262" s="40"/>
      <c r="Z262" s="40"/>
      <c r="AA262" s="40"/>
      <c r="AB262" s="40"/>
      <c r="AC262" s="40"/>
      <c r="AD262" s="40"/>
      <c r="AE262" s="40"/>
      <c r="AT262" s="19" t="s">
        <v>143</v>
      </c>
      <c r="AU262" s="19" t="s">
        <v>82</v>
      </c>
    </row>
    <row r="263" s="2" customFormat="1">
      <c r="A263" s="40"/>
      <c r="B263" s="41"/>
      <c r="C263" s="42"/>
      <c r="D263" s="219" t="s">
        <v>146</v>
      </c>
      <c r="E263" s="42"/>
      <c r="F263" s="224" t="s">
        <v>378</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9" t="s">
        <v>146</v>
      </c>
      <c r="AU263" s="19" t="s">
        <v>82</v>
      </c>
    </row>
    <row r="264" s="2" customFormat="1" ht="16.5" customHeight="1">
      <c r="A264" s="40"/>
      <c r="B264" s="41"/>
      <c r="C264" s="206" t="s">
        <v>267</v>
      </c>
      <c r="D264" s="206" t="s">
        <v>137</v>
      </c>
      <c r="E264" s="207" t="s">
        <v>379</v>
      </c>
      <c r="F264" s="208" t="s">
        <v>380</v>
      </c>
      <c r="G264" s="209" t="s">
        <v>140</v>
      </c>
      <c r="H264" s="210">
        <v>66.040000000000006</v>
      </c>
      <c r="I264" s="211"/>
      <c r="J264" s="212">
        <f>ROUND(I264*H264,2)</f>
        <v>0</v>
      </c>
      <c r="K264" s="208" t="s">
        <v>141</v>
      </c>
      <c r="L264" s="46"/>
      <c r="M264" s="213" t="s">
        <v>19</v>
      </c>
      <c r="N264" s="214" t="s">
        <v>43</v>
      </c>
      <c r="O264" s="86"/>
      <c r="P264" s="215">
        <f>O264*H264</f>
        <v>0</v>
      </c>
      <c r="Q264" s="215">
        <v>0</v>
      </c>
      <c r="R264" s="215">
        <f>Q264*H264</f>
        <v>0</v>
      </c>
      <c r="S264" s="215">
        <v>0</v>
      </c>
      <c r="T264" s="216">
        <f>S264*H264</f>
        <v>0</v>
      </c>
      <c r="U264" s="40"/>
      <c r="V264" s="40"/>
      <c r="W264" s="40"/>
      <c r="X264" s="40"/>
      <c r="Y264" s="40"/>
      <c r="Z264" s="40"/>
      <c r="AA264" s="40"/>
      <c r="AB264" s="40"/>
      <c r="AC264" s="40"/>
      <c r="AD264" s="40"/>
      <c r="AE264" s="40"/>
      <c r="AR264" s="217" t="s">
        <v>175</v>
      </c>
      <c r="AT264" s="217" t="s">
        <v>137</v>
      </c>
      <c r="AU264" s="217" t="s">
        <v>82</v>
      </c>
      <c r="AY264" s="19" t="s">
        <v>134</v>
      </c>
      <c r="BE264" s="218">
        <f>IF(N264="základní",J264,0)</f>
        <v>0</v>
      </c>
      <c r="BF264" s="218">
        <f>IF(N264="snížená",J264,0)</f>
        <v>0</v>
      </c>
      <c r="BG264" s="218">
        <f>IF(N264="zákl. přenesená",J264,0)</f>
        <v>0</v>
      </c>
      <c r="BH264" s="218">
        <f>IF(N264="sníž. přenesená",J264,0)</f>
        <v>0</v>
      </c>
      <c r="BI264" s="218">
        <f>IF(N264="nulová",J264,0)</f>
        <v>0</v>
      </c>
      <c r="BJ264" s="19" t="s">
        <v>80</v>
      </c>
      <c r="BK264" s="218">
        <f>ROUND(I264*H264,2)</f>
        <v>0</v>
      </c>
      <c r="BL264" s="19" t="s">
        <v>175</v>
      </c>
      <c r="BM264" s="217" t="s">
        <v>381</v>
      </c>
    </row>
    <row r="265" s="2" customFormat="1">
      <c r="A265" s="40"/>
      <c r="B265" s="41"/>
      <c r="C265" s="42"/>
      <c r="D265" s="219" t="s">
        <v>143</v>
      </c>
      <c r="E265" s="42"/>
      <c r="F265" s="220" t="s">
        <v>380</v>
      </c>
      <c r="G265" s="42"/>
      <c r="H265" s="42"/>
      <c r="I265" s="221"/>
      <c r="J265" s="42"/>
      <c r="K265" s="42"/>
      <c r="L265" s="46"/>
      <c r="M265" s="222"/>
      <c r="N265" s="223"/>
      <c r="O265" s="86"/>
      <c r="P265" s="86"/>
      <c r="Q265" s="86"/>
      <c r="R265" s="86"/>
      <c r="S265" s="86"/>
      <c r="T265" s="87"/>
      <c r="U265" s="40"/>
      <c r="V265" s="40"/>
      <c r="W265" s="40"/>
      <c r="X265" s="40"/>
      <c r="Y265" s="40"/>
      <c r="Z265" s="40"/>
      <c r="AA265" s="40"/>
      <c r="AB265" s="40"/>
      <c r="AC265" s="40"/>
      <c r="AD265" s="40"/>
      <c r="AE265" s="40"/>
      <c r="AT265" s="19" t="s">
        <v>143</v>
      </c>
      <c r="AU265" s="19" t="s">
        <v>82</v>
      </c>
    </row>
    <row r="266" s="2" customFormat="1" ht="16.5" customHeight="1">
      <c r="A266" s="40"/>
      <c r="B266" s="41"/>
      <c r="C266" s="206" t="s">
        <v>382</v>
      </c>
      <c r="D266" s="206" t="s">
        <v>137</v>
      </c>
      <c r="E266" s="207" t="s">
        <v>383</v>
      </c>
      <c r="F266" s="208" t="s">
        <v>384</v>
      </c>
      <c r="G266" s="209" t="s">
        <v>140</v>
      </c>
      <c r="H266" s="210">
        <v>66.040000000000006</v>
      </c>
      <c r="I266" s="211"/>
      <c r="J266" s="212">
        <f>ROUND(I266*H266,2)</f>
        <v>0</v>
      </c>
      <c r="K266" s="208" t="s">
        <v>141</v>
      </c>
      <c r="L266" s="46"/>
      <c r="M266" s="213" t="s">
        <v>19</v>
      </c>
      <c r="N266" s="214" t="s">
        <v>43</v>
      </c>
      <c r="O266" s="86"/>
      <c r="P266" s="215">
        <f>O266*H266</f>
        <v>0</v>
      </c>
      <c r="Q266" s="215">
        <v>0</v>
      </c>
      <c r="R266" s="215">
        <f>Q266*H266</f>
        <v>0</v>
      </c>
      <c r="S266" s="215">
        <v>0</v>
      </c>
      <c r="T266" s="216">
        <f>S266*H266</f>
        <v>0</v>
      </c>
      <c r="U266" s="40"/>
      <c r="V266" s="40"/>
      <c r="W266" s="40"/>
      <c r="X266" s="40"/>
      <c r="Y266" s="40"/>
      <c r="Z266" s="40"/>
      <c r="AA266" s="40"/>
      <c r="AB266" s="40"/>
      <c r="AC266" s="40"/>
      <c r="AD266" s="40"/>
      <c r="AE266" s="40"/>
      <c r="AR266" s="217" t="s">
        <v>175</v>
      </c>
      <c r="AT266" s="217" t="s">
        <v>137</v>
      </c>
      <c r="AU266" s="217" t="s">
        <v>82</v>
      </c>
      <c r="AY266" s="19" t="s">
        <v>134</v>
      </c>
      <c r="BE266" s="218">
        <f>IF(N266="základní",J266,0)</f>
        <v>0</v>
      </c>
      <c r="BF266" s="218">
        <f>IF(N266="snížená",J266,0)</f>
        <v>0</v>
      </c>
      <c r="BG266" s="218">
        <f>IF(N266="zákl. přenesená",J266,0)</f>
        <v>0</v>
      </c>
      <c r="BH266" s="218">
        <f>IF(N266="sníž. přenesená",J266,0)</f>
        <v>0</v>
      </c>
      <c r="BI266" s="218">
        <f>IF(N266="nulová",J266,0)</f>
        <v>0</v>
      </c>
      <c r="BJ266" s="19" t="s">
        <v>80</v>
      </c>
      <c r="BK266" s="218">
        <f>ROUND(I266*H266,2)</f>
        <v>0</v>
      </c>
      <c r="BL266" s="19" t="s">
        <v>175</v>
      </c>
      <c r="BM266" s="217" t="s">
        <v>385</v>
      </c>
    </row>
    <row r="267" s="2" customFormat="1">
      <c r="A267" s="40"/>
      <c r="B267" s="41"/>
      <c r="C267" s="42"/>
      <c r="D267" s="219" t="s">
        <v>143</v>
      </c>
      <c r="E267" s="42"/>
      <c r="F267" s="220" t="s">
        <v>384</v>
      </c>
      <c r="G267" s="42"/>
      <c r="H267" s="42"/>
      <c r="I267" s="221"/>
      <c r="J267" s="42"/>
      <c r="K267" s="42"/>
      <c r="L267" s="46"/>
      <c r="M267" s="222"/>
      <c r="N267" s="223"/>
      <c r="O267" s="86"/>
      <c r="P267" s="86"/>
      <c r="Q267" s="86"/>
      <c r="R267" s="86"/>
      <c r="S267" s="86"/>
      <c r="T267" s="87"/>
      <c r="U267" s="40"/>
      <c r="V267" s="40"/>
      <c r="W267" s="40"/>
      <c r="X267" s="40"/>
      <c r="Y267" s="40"/>
      <c r="Z267" s="40"/>
      <c r="AA267" s="40"/>
      <c r="AB267" s="40"/>
      <c r="AC267" s="40"/>
      <c r="AD267" s="40"/>
      <c r="AE267" s="40"/>
      <c r="AT267" s="19" t="s">
        <v>143</v>
      </c>
      <c r="AU267" s="19" t="s">
        <v>82</v>
      </c>
    </row>
    <row r="268" s="2" customFormat="1">
      <c r="A268" s="40"/>
      <c r="B268" s="41"/>
      <c r="C268" s="42"/>
      <c r="D268" s="219" t="s">
        <v>146</v>
      </c>
      <c r="E268" s="42"/>
      <c r="F268" s="224" t="s">
        <v>378</v>
      </c>
      <c r="G268" s="42"/>
      <c r="H268" s="42"/>
      <c r="I268" s="221"/>
      <c r="J268" s="42"/>
      <c r="K268" s="42"/>
      <c r="L268" s="46"/>
      <c r="M268" s="222"/>
      <c r="N268" s="223"/>
      <c r="O268" s="86"/>
      <c r="P268" s="86"/>
      <c r="Q268" s="86"/>
      <c r="R268" s="86"/>
      <c r="S268" s="86"/>
      <c r="T268" s="87"/>
      <c r="U268" s="40"/>
      <c r="V268" s="40"/>
      <c r="W268" s="40"/>
      <c r="X268" s="40"/>
      <c r="Y268" s="40"/>
      <c r="Z268" s="40"/>
      <c r="AA268" s="40"/>
      <c r="AB268" s="40"/>
      <c r="AC268" s="40"/>
      <c r="AD268" s="40"/>
      <c r="AE268" s="40"/>
      <c r="AT268" s="19" t="s">
        <v>146</v>
      </c>
      <c r="AU268" s="19" t="s">
        <v>82</v>
      </c>
    </row>
    <row r="269" s="2" customFormat="1" ht="16.5" customHeight="1">
      <c r="A269" s="40"/>
      <c r="B269" s="41"/>
      <c r="C269" s="206" t="s">
        <v>271</v>
      </c>
      <c r="D269" s="206" t="s">
        <v>137</v>
      </c>
      <c r="E269" s="207" t="s">
        <v>386</v>
      </c>
      <c r="F269" s="208" t="s">
        <v>387</v>
      </c>
      <c r="G269" s="209" t="s">
        <v>140</v>
      </c>
      <c r="H269" s="210">
        <v>66.040000000000006</v>
      </c>
      <c r="I269" s="211"/>
      <c r="J269" s="212">
        <f>ROUND(I269*H269,2)</f>
        <v>0</v>
      </c>
      <c r="K269" s="208" t="s">
        <v>141</v>
      </c>
      <c r="L269" s="46"/>
      <c r="M269" s="213" t="s">
        <v>19</v>
      </c>
      <c r="N269" s="214" t="s">
        <v>43</v>
      </c>
      <c r="O269" s="86"/>
      <c r="P269" s="215">
        <f>O269*H269</f>
        <v>0</v>
      </c>
      <c r="Q269" s="215">
        <v>0</v>
      </c>
      <c r="R269" s="215">
        <f>Q269*H269</f>
        <v>0</v>
      </c>
      <c r="S269" s="215">
        <v>0</v>
      </c>
      <c r="T269" s="216">
        <f>S269*H269</f>
        <v>0</v>
      </c>
      <c r="U269" s="40"/>
      <c r="V269" s="40"/>
      <c r="W269" s="40"/>
      <c r="X269" s="40"/>
      <c r="Y269" s="40"/>
      <c r="Z269" s="40"/>
      <c r="AA269" s="40"/>
      <c r="AB269" s="40"/>
      <c r="AC269" s="40"/>
      <c r="AD269" s="40"/>
      <c r="AE269" s="40"/>
      <c r="AR269" s="217" t="s">
        <v>175</v>
      </c>
      <c r="AT269" s="217" t="s">
        <v>137</v>
      </c>
      <c r="AU269" s="217" t="s">
        <v>82</v>
      </c>
      <c r="AY269" s="19" t="s">
        <v>134</v>
      </c>
      <c r="BE269" s="218">
        <f>IF(N269="základní",J269,0)</f>
        <v>0</v>
      </c>
      <c r="BF269" s="218">
        <f>IF(N269="snížená",J269,0)</f>
        <v>0</v>
      </c>
      <c r="BG269" s="218">
        <f>IF(N269="zákl. přenesená",J269,0)</f>
        <v>0</v>
      </c>
      <c r="BH269" s="218">
        <f>IF(N269="sníž. přenesená",J269,0)</f>
        <v>0</v>
      </c>
      <c r="BI269" s="218">
        <f>IF(N269="nulová",J269,0)</f>
        <v>0</v>
      </c>
      <c r="BJ269" s="19" t="s">
        <v>80</v>
      </c>
      <c r="BK269" s="218">
        <f>ROUND(I269*H269,2)</f>
        <v>0</v>
      </c>
      <c r="BL269" s="19" t="s">
        <v>175</v>
      </c>
      <c r="BM269" s="217" t="s">
        <v>388</v>
      </c>
    </row>
    <row r="270" s="2" customFormat="1">
      <c r="A270" s="40"/>
      <c r="B270" s="41"/>
      <c r="C270" s="42"/>
      <c r="D270" s="219" t="s">
        <v>143</v>
      </c>
      <c r="E270" s="42"/>
      <c r="F270" s="220" t="s">
        <v>387</v>
      </c>
      <c r="G270" s="42"/>
      <c r="H270" s="42"/>
      <c r="I270" s="221"/>
      <c r="J270" s="42"/>
      <c r="K270" s="42"/>
      <c r="L270" s="46"/>
      <c r="M270" s="222"/>
      <c r="N270" s="223"/>
      <c r="O270" s="86"/>
      <c r="P270" s="86"/>
      <c r="Q270" s="86"/>
      <c r="R270" s="86"/>
      <c r="S270" s="86"/>
      <c r="T270" s="87"/>
      <c r="U270" s="40"/>
      <c r="V270" s="40"/>
      <c r="W270" s="40"/>
      <c r="X270" s="40"/>
      <c r="Y270" s="40"/>
      <c r="Z270" s="40"/>
      <c r="AA270" s="40"/>
      <c r="AB270" s="40"/>
      <c r="AC270" s="40"/>
      <c r="AD270" s="40"/>
      <c r="AE270" s="40"/>
      <c r="AT270" s="19" t="s">
        <v>143</v>
      </c>
      <c r="AU270" s="19" t="s">
        <v>82</v>
      </c>
    </row>
    <row r="271" s="2" customFormat="1">
      <c r="A271" s="40"/>
      <c r="B271" s="41"/>
      <c r="C271" s="42"/>
      <c r="D271" s="219" t="s">
        <v>146</v>
      </c>
      <c r="E271" s="42"/>
      <c r="F271" s="224" t="s">
        <v>378</v>
      </c>
      <c r="G271" s="42"/>
      <c r="H271" s="42"/>
      <c r="I271" s="221"/>
      <c r="J271" s="42"/>
      <c r="K271" s="42"/>
      <c r="L271" s="46"/>
      <c r="M271" s="222"/>
      <c r="N271" s="223"/>
      <c r="O271" s="86"/>
      <c r="P271" s="86"/>
      <c r="Q271" s="86"/>
      <c r="R271" s="86"/>
      <c r="S271" s="86"/>
      <c r="T271" s="87"/>
      <c r="U271" s="40"/>
      <c r="V271" s="40"/>
      <c r="W271" s="40"/>
      <c r="X271" s="40"/>
      <c r="Y271" s="40"/>
      <c r="Z271" s="40"/>
      <c r="AA271" s="40"/>
      <c r="AB271" s="40"/>
      <c r="AC271" s="40"/>
      <c r="AD271" s="40"/>
      <c r="AE271" s="40"/>
      <c r="AT271" s="19" t="s">
        <v>146</v>
      </c>
      <c r="AU271" s="19" t="s">
        <v>82</v>
      </c>
    </row>
    <row r="272" s="2" customFormat="1" ht="21.75" customHeight="1">
      <c r="A272" s="40"/>
      <c r="B272" s="41"/>
      <c r="C272" s="206" t="s">
        <v>389</v>
      </c>
      <c r="D272" s="206" t="s">
        <v>137</v>
      </c>
      <c r="E272" s="207" t="s">
        <v>390</v>
      </c>
      <c r="F272" s="208" t="s">
        <v>391</v>
      </c>
      <c r="G272" s="209" t="s">
        <v>140</v>
      </c>
      <c r="H272" s="210">
        <v>66.040000000000006</v>
      </c>
      <c r="I272" s="211"/>
      <c r="J272" s="212">
        <f>ROUND(I272*H272,2)</f>
        <v>0</v>
      </c>
      <c r="K272" s="208" t="s">
        <v>141</v>
      </c>
      <c r="L272" s="46"/>
      <c r="M272" s="213" t="s">
        <v>19</v>
      </c>
      <c r="N272" s="214" t="s">
        <v>43</v>
      </c>
      <c r="O272" s="86"/>
      <c r="P272" s="215">
        <f>O272*H272</f>
        <v>0</v>
      </c>
      <c r="Q272" s="215">
        <v>0</v>
      </c>
      <c r="R272" s="215">
        <f>Q272*H272</f>
        <v>0</v>
      </c>
      <c r="S272" s="215">
        <v>0</v>
      </c>
      <c r="T272" s="216">
        <f>S272*H272</f>
        <v>0</v>
      </c>
      <c r="U272" s="40"/>
      <c r="V272" s="40"/>
      <c r="W272" s="40"/>
      <c r="X272" s="40"/>
      <c r="Y272" s="40"/>
      <c r="Z272" s="40"/>
      <c r="AA272" s="40"/>
      <c r="AB272" s="40"/>
      <c r="AC272" s="40"/>
      <c r="AD272" s="40"/>
      <c r="AE272" s="40"/>
      <c r="AR272" s="217" t="s">
        <v>175</v>
      </c>
      <c r="AT272" s="217" t="s">
        <v>137</v>
      </c>
      <c r="AU272" s="217" t="s">
        <v>82</v>
      </c>
      <c r="AY272" s="19" t="s">
        <v>134</v>
      </c>
      <c r="BE272" s="218">
        <f>IF(N272="základní",J272,0)</f>
        <v>0</v>
      </c>
      <c r="BF272" s="218">
        <f>IF(N272="snížená",J272,0)</f>
        <v>0</v>
      </c>
      <c r="BG272" s="218">
        <f>IF(N272="zákl. přenesená",J272,0)</f>
        <v>0</v>
      </c>
      <c r="BH272" s="218">
        <f>IF(N272="sníž. přenesená",J272,0)</f>
        <v>0</v>
      </c>
      <c r="BI272" s="218">
        <f>IF(N272="nulová",J272,0)</f>
        <v>0</v>
      </c>
      <c r="BJ272" s="19" t="s">
        <v>80</v>
      </c>
      <c r="BK272" s="218">
        <f>ROUND(I272*H272,2)</f>
        <v>0</v>
      </c>
      <c r="BL272" s="19" t="s">
        <v>175</v>
      </c>
      <c r="BM272" s="217" t="s">
        <v>392</v>
      </c>
    </row>
    <row r="273" s="2" customFormat="1">
      <c r="A273" s="40"/>
      <c r="B273" s="41"/>
      <c r="C273" s="42"/>
      <c r="D273" s="219" t="s">
        <v>143</v>
      </c>
      <c r="E273" s="42"/>
      <c r="F273" s="220" t="s">
        <v>391</v>
      </c>
      <c r="G273" s="42"/>
      <c r="H273" s="42"/>
      <c r="I273" s="221"/>
      <c r="J273" s="42"/>
      <c r="K273" s="42"/>
      <c r="L273" s="46"/>
      <c r="M273" s="222"/>
      <c r="N273" s="223"/>
      <c r="O273" s="86"/>
      <c r="P273" s="86"/>
      <c r="Q273" s="86"/>
      <c r="R273" s="86"/>
      <c r="S273" s="86"/>
      <c r="T273" s="87"/>
      <c r="U273" s="40"/>
      <c r="V273" s="40"/>
      <c r="W273" s="40"/>
      <c r="X273" s="40"/>
      <c r="Y273" s="40"/>
      <c r="Z273" s="40"/>
      <c r="AA273" s="40"/>
      <c r="AB273" s="40"/>
      <c r="AC273" s="40"/>
      <c r="AD273" s="40"/>
      <c r="AE273" s="40"/>
      <c r="AT273" s="19" t="s">
        <v>143</v>
      </c>
      <c r="AU273" s="19" t="s">
        <v>82</v>
      </c>
    </row>
    <row r="274" s="2" customFormat="1">
      <c r="A274" s="40"/>
      <c r="B274" s="41"/>
      <c r="C274" s="42"/>
      <c r="D274" s="219" t="s">
        <v>146</v>
      </c>
      <c r="E274" s="42"/>
      <c r="F274" s="224" t="s">
        <v>378</v>
      </c>
      <c r="G274" s="42"/>
      <c r="H274" s="42"/>
      <c r="I274" s="221"/>
      <c r="J274" s="42"/>
      <c r="K274" s="42"/>
      <c r="L274" s="46"/>
      <c r="M274" s="222"/>
      <c r="N274" s="223"/>
      <c r="O274" s="86"/>
      <c r="P274" s="86"/>
      <c r="Q274" s="86"/>
      <c r="R274" s="86"/>
      <c r="S274" s="86"/>
      <c r="T274" s="87"/>
      <c r="U274" s="40"/>
      <c r="V274" s="40"/>
      <c r="W274" s="40"/>
      <c r="X274" s="40"/>
      <c r="Y274" s="40"/>
      <c r="Z274" s="40"/>
      <c r="AA274" s="40"/>
      <c r="AB274" s="40"/>
      <c r="AC274" s="40"/>
      <c r="AD274" s="40"/>
      <c r="AE274" s="40"/>
      <c r="AT274" s="19" t="s">
        <v>146</v>
      </c>
      <c r="AU274" s="19" t="s">
        <v>82</v>
      </c>
    </row>
    <row r="275" s="2" customFormat="1" ht="16.5" customHeight="1">
      <c r="A275" s="40"/>
      <c r="B275" s="41"/>
      <c r="C275" s="206" t="s">
        <v>275</v>
      </c>
      <c r="D275" s="206" t="s">
        <v>137</v>
      </c>
      <c r="E275" s="207" t="s">
        <v>393</v>
      </c>
      <c r="F275" s="208" t="s">
        <v>394</v>
      </c>
      <c r="G275" s="209" t="s">
        <v>140</v>
      </c>
      <c r="H275" s="210">
        <v>66.040000000000006</v>
      </c>
      <c r="I275" s="211"/>
      <c r="J275" s="212">
        <f>ROUND(I275*H275,2)</f>
        <v>0</v>
      </c>
      <c r="K275" s="208" t="s">
        <v>141</v>
      </c>
      <c r="L275" s="46"/>
      <c r="M275" s="213" t="s">
        <v>19</v>
      </c>
      <c r="N275" s="214" t="s">
        <v>43</v>
      </c>
      <c r="O275" s="86"/>
      <c r="P275" s="215">
        <f>O275*H275</f>
        <v>0</v>
      </c>
      <c r="Q275" s="215">
        <v>0</v>
      </c>
      <c r="R275" s="215">
        <f>Q275*H275</f>
        <v>0</v>
      </c>
      <c r="S275" s="215">
        <v>0</v>
      </c>
      <c r="T275" s="216">
        <f>S275*H275</f>
        <v>0</v>
      </c>
      <c r="U275" s="40"/>
      <c r="V275" s="40"/>
      <c r="W275" s="40"/>
      <c r="X275" s="40"/>
      <c r="Y275" s="40"/>
      <c r="Z275" s="40"/>
      <c r="AA275" s="40"/>
      <c r="AB275" s="40"/>
      <c r="AC275" s="40"/>
      <c r="AD275" s="40"/>
      <c r="AE275" s="40"/>
      <c r="AR275" s="217" t="s">
        <v>175</v>
      </c>
      <c r="AT275" s="217" t="s">
        <v>137</v>
      </c>
      <c r="AU275" s="217" t="s">
        <v>82</v>
      </c>
      <c r="AY275" s="19" t="s">
        <v>134</v>
      </c>
      <c r="BE275" s="218">
        <f>IF(N275="základní",J275,0)</f>
        <v>0</v>
      </c>
      <c r="BF275" s="218">
        <f>IF(N275="snížená",J275,0)</f>
        <v>0</v>
      </c>
      <c r="BG275" s="218">
        <f>IF(N275="zákl. přenesená",J275,0)</f>
        <v>0</v>
      </c>
      <c r="BH275" s="218">
        <f>IF(N275="sníž. přenesená",J275,0)</f>
        <v>0</v>
      </c>
      <c r="BI275" s="218">
        <f>IF(N275="nulová",J275,0)</f>
        <v>0</v>
      </c>
      <c r="BJ275" s="19" t="s">
        <v>80</v>
      </c>
      <c r="BK275" s="218">
        <f>ROUND(I275*H275,2)</f>
        <v>0</v>
      </c>
      <c r="BL275" s="19" t="s">
        <v>175</v>
      </c>
      <c r="BM275" s="217" t="s">
        <v>395</v>
      </c>
    </row>
    <row r="276" s="2" customFormat="1">
      <c r="A276" s="40"/>
      <c r="B276" s="41"/>
      <c r="C276" s="42"/>
      <c r="D276" s="219" t="s">
        <v>143</v>
      </c>
      <c r="E276" s="42"/>
      <c r="F276" s="220" t="s">
        <v>394</v>
      </c>
      <c r="G276" s="42"/>
      <c r="H276" s="42"/>
      <c r="I276" s="221"/>
      <c r="J276" s="42"/>
      <c r="K276" s="42"/>
      <c r="L276" s="46"/>
      <c r="M276" s="222"/>
      <c r="N276" s="223"/>
      <c r="O276" s="86"/>
      <c r="P276" s="86"/>
      <c r="Q276" s="86"/>
      <c r="R276" s="86"/>
      <c r="S276" s="86"/>
      <c r="T276" s="87"/>
      <c r="U276" s="40"/>
      <c r="V276" s="40"/>
      <c r="W276" s="40"/>
      <c r="X276" s="40"/>
      <c r="Y276" s="40"/>
      <c r="Z276" s="40"/>
      <c r="AA276" s="40"/>
      <c r="AB276" s="40"/>
      <c r="AC276" s="40"/>
      <c r="AD276" s="40"/>
      <c r="AE276" s="40"/>
      <c r="AT276" s="19" t="s">
        <v>143</v>
      </c>
      <c r="AU276" s="19" t="s">
        <v>82</v>
      </c>
    </row>
    <row r="277" s="14" customFormat="1">
      <c r="A277" s="14"/>
      <c r="B277" s="235"/>
      <c r="C277" s="236"/>
      <c r="D277" s="219" t="s">
        <v>163</v>
      </c>
      <c r="E277" s="237" t="s">
        <v>19</v>
      </c>
      <c r="F277" s="238" t="s">
        <v>396</v>
      </c>
      <c r="G277" s="236"/>
      <c r="H277" s="239">
        <v>66.040000000000006</v>
      </c>
      <c r="I277" s="240"/>
      <c r="J277" s="236"/>
      <c r="K277" s="236"/>
      <c r="L277" s="241"/>
      <c r="M277" s="242"/>
      <c r="N277" s="243"/>
      <c r="O277" s="243"/>
      <c r="P277" s="243"/>
      <c r="Q277" s="243"/>
      <c r="R277" s="243"/>
      <c r="S277" s="243"/>
      <c r="T277" s="244"/>
      <c r="U277" s="14"/>
      <c r="V277" s="14"/>
      <c r="W277" s="14"/>
      <c r="X277" s="14"/>
      <c r="Y277" s="14"/>
      <c r="Z277" s="14"/>
      <c r="AA277" s="14"/>
      <c r="AB277" s="14"/>
      <c r="AC277" s="14"/>
      <c r="AD277" s="14"/>
      <c r="AE277" s="14"/>
      <c r="AT277" s="245" t="s">
        <v>163</v>
      </c>
      <c r="AU277" s="245" t="s">
        <v>82</v>
      </c>
      <c r="AV277" s="14" t="s">
        <v>82</v>
      </c>
      <c r="AW277" s="14" t="s">
        <v>31</v>
      </c>
      <c r="AX277" s="14" t="s">
        <v>72</v>
      </c>
      <c r="AY277" s="245" t="s">
        <v>134</v>
      </c>
    </row>
    <row r="278" s="15" customFormat="1">
      <c r="A278" s="15"/>
      <c r="B278" s="246"/>
      <c r="C278" s="247"/>
      <c r="D278" s="219" t="s">
        <v>163</v>
      </c>
      <c r="E278" s="248" t="s">
        <v>19</v>
      </c>
      <c r="F278" s="249" t="s">
        <v>168</v>
      </c>
      <c r="G278" s="247"/>
      <c r="H278" s="250">
        <v>66.040000000000006</v>
      </c>
      <c r="I278" s="251"/>
      <c r="J278" s="247"/>
      <c r="K278" s="247"/>
      <c r="L278" s="252"/>
      <c r="M278" s="253"/>
      <c r="N278" s="254"/>
      <c r="O278" s="254"/>
      <c r="P278" s="254"/>
      <c r="Q278" s="254"/>
      <c r="R278" s="254"/>
      <c r="S278" s="254"/>
      <c r="T278" s="255"/>
      <c r="U278" s="15"/>
      <c r="V278" s="15"/>
      <c r="W278" s="15"/>
      <c r="X278" s="15"/>
      <c r="Y278" s="15"/>
      <c r="Z278" s="15"/>
      <c r="AA278" s="15"/>
      <c r="AB278" s="15"/>
      <c r="AC278" s="15"/>
      <c r="AD278" s="15"/>
      <c r="AE278" s="15"/>
      <c r="AT278" s="256" t="s">
        <v>163</v>
      </c>
      <c r="AU278" s="256" t="s">
        <v>82</v>
      </c>
      <c r="AV278" s="15" t="s">
        <v>142</v>
      </c>
      <c r="AW278" s="15" t="s">
        <v>31</v>
      </c>
      <c r="AX278" s="15" t="s">
        <v>80</v>
      </c>
      <c r="AY278" s="256" t="s">
        <v>134</v>
      </c>
    </row>
    <row r="279" s="2" customFormat="1" ht="16.5" customHeight="1">
      <c r="A279" s="40"/>
      <c r="B279" s="41"/>
      <c r="C279" s="268" t="s">
        <v>397</v>
      </c>
      <c r="D279" s="268" t="s">
        <v>330</v>
      </c>
      <c r="E279" s="269" t="s">
        <v>398</v>
      </c>
      <c r="F279" s="270" t="s">
        <v>399</v>
      </c>
      <c r="G279" s="271" t="s">
        <v>140</v>
      </c>
      <c r="H279" s="272">
        <v>72.644000000000005</v>
      </c>
      <c r="I279" s="273"/>
      <c r="J279" s="274">
        <f>ROUND(I279*H279,2)</f>
        <v>0</v>
      </c>
      <c r="K279" s="270" t="s">
        <v>141</v>
      </c>
      <c r="L279" s="275"/>
      <c r="M279" s="276" t="s">
        <v>19</v>
      </c>
      <c r="N279" s="277" t="s">
        <v>43</v>
      </c>
      <c r="O279" s="86"/>
      <c r="P279" s="215">
        <f>O279*H279</f>
        <v>0</v>
      </c>
      <c r="Q279" s="215">
        <v>0</v>
      </c>
      <c r="R279" s="215">
        <f>Q279*H279</f>
        <v>0</v>
      </c>
      <c r="S279" s="215">
        <v>0</v>
      </c>
      <c r="T279" s="216">
        <f>S279*H279</f>
        <v>0</v>
      </c>
      <c r="U279" s="40"/>
      <c r="V279" s="40"/>
      <c r="W279" s="40"/>
      <c r="X279" s="40"/>
      <c r="Y279" s="40"/>
      <c r="Z279" s="40"/>
      <c r="AA279" s="40"/>
      <c r="AB279" s="40"/>
      <c r="AC279" s="40"/>
      <c r="AD279" s="40"/>
      <c r="AE279" s="40"/>
      <c r="AR279" s="217" t="s">
        <v>216</v>
      </c>
      <c r="AT279" s="217" t="s">
        <v>330</v>
      </c>
      <c r="AU279" s="217" t="s">
        <v>82</v>
      </c>
      <c r="AY279" s="19" t="s">
        <v>134</v>
      </c>
      <c r="BE279" s="218">
        <f>IF(N279="základní",J279,0)</f>
        <v>0</v>
      </c>
      <c r="BF279" s="218">
        <f>IF(N279="snížená",J279,0)</f>
        <v>0</v>
      </c>
      <c r="BG279" s="218">
        <f>IF(N279="zákl. přenesená",J279,0)</f>
        <v>0</v>
      </c>
      <c r="BH279" s="218">
        <f>IF(N279="sníž. přenesená",J279,0)</f>
        <v>0</v>
      </c>
      <c r="BI279" s="218">
        <f>IF(N279="nulová",J279,0)</f>
        <v>0</v>
      </c>
      <c r="BJ279" s="19" t="s">
        <v>80</v>
      </c>
      <c r="BK279" s="218">
        <f>ROUND(I279*H279,2)</f>
        <v>0</v>
      </c>
      <c r="BL279" s="19" t="s">
        <v>175</v>
      </c>
      <c r="BM279" s="217" t="s">
        <v>400</v>
      </c>
    </row>
    <row r="280" s="2" customFormat="1">
      <c r="A280" s="40"/>
      <c r="B280" s="41"/>
      <c r="C280" s="42"/>
      <c r="D280" s="219" t="s">
        <v>143</v>
      </c>
      <c r="E280" s="42"/>
      <c r="F280" s="220" t="s">
        <v>399</v>
      </c>
      <c r="G280" s="42"/>
      <c r="H280" s="42"/>
      <c r="I280" s="221"/>
      <c r="J280" s="42"/>
      <c r="K280" s="42"/>
      <c r="L280" s="46"/>
      <c r="M280" s="222"/>
      <c r="N280" s="223"/>
      <c r="O280" s="86"/>
      <c r="P280" s="86"/>
      <c r="Q280" s="86"/>
      <c r="R280" s="86"/>
      <c r="S280" s="86"/>
      <c r="T280" s="87"/>
      <c r="U280" s="40"/>
      <c r="V280" s="40"/>
      <c r="W280" s="40"/>
      <c r="X280" s="40"/>
      <c r="Y280" s="40"/>
      <c r="Z280" s="40"/>
      <c r="AA280" s="40"/>
      <c r="AB280" s="40"/>
      <c r="AC280" s="40"/>
      <c r="AD280" s="40"/>
      <c r="AE280" s="40"/>
      <c r="AT280" s="19" t="s">
        <v>143</v>
      </c>
      <c r="AU280" s="19" t="s">
        <v>82</v>
      </c>
    </row>
    <row r="281" s="14" customFormat="1">
      <c r="A281" s="14"/>
      <c r="B281" s="235"/>
      <c r="C281" s="236"/>
      <c r="D281" s="219" t="s">
        <v>163</v>
      </c>
      <c r="E281" s="237" t="s">
        <v>19</v>
      </c>
      <c r="F281" s="238" t="s">
        <v>401</v>
      </c>
      <c r="G281" s="236"/>
      <c r="H281" s="239">
        <v>72.644000000000005</v>
      </c>
      <c r="I281" s="240"/>
      <c r="J281" s="236"/>
      <c r="K281" s="236"/>
      <c r="L281" s="241"/>
      <c r="M281" s="242"/>
      <c r="N281" s="243"/>
      <c r="O281" s="243"/>
      <c r="P281" s="243"/>
      <c r="Q281" s="243"/>
      <c r="R281" s="243"/>
      <c r="S281" s="243"/>
      <c r="T281" s="244"/>
      <c r="U281" s="14"/>
      <c r="V281" s="14"/>
      <c r="W281" s="14"/>
      <c r="X281" s="14"/>
      <c r="Y281" s="14"/>
      <c r="Z281" s="14"/>
      <c r="AA281" s="14"/>
      <c r="AB281" s="14"/>
      <c r="AC281" s="14"/>
      <c r="AD281" s="14"/>
      <c r="AE281" s="14"/>
      <c r="AT281" s="245" t="s">
        <v>163</v>
      </c>
      <c r="AU281" s="245" t="s">
        <v>82</v>
      </c>
      <c r="AV281" s="14" t="s">
        <v>82</v>
      </c>
      <c r="AW281" s="14" t="s">
        <v>31</v>
      </c>
      <c r="AX281" s="14" t="s">
        <v>72</v>
      </c>
      <c r="AY281" s="245" t="s">
        <v>134</v>
      </c>
    </row>
    <row r="282" s="15" customFormat="1">
      <c r="A282" s="15"/>
      <c r="B282" s="246"/>
      <c r="C282" s="247"/>
      <c r="D282" s="219" t="s">
        <v>163</v>
      </c>
      <c r="E282" s="248" t="s">
        <v>19</v>
      </c>
      <c r="F282" s="249" t="s">
        <v>168</v>
      </c>
      <c r="G282" s="247"/>
      <c r="H282" s="250">
        <v>72.644000000000005</v>
      </c>
      <c r="I282" s="251"/>
      <c r="J282" s="247"/>
      <c r="K282" s="247"/>
      <c r="L282" s="252"/>
      <c r="M282" s="253"/>
      <c r="N282" s="254"/>
      <c r="O282" s="254"/>
      <c r="P282" s="254"/>
      <c r="Q282" s="254"/>
      <c r="R282" s="254"/>
      <c r="S282" s="254"/>
      <c r="T282" s="255"/>
      <c r="U282" s="15"/>
      <c r="V282" s="15"/>
      <c r="W282" s="15"/>
      <c r="X282" s="15"/>
      <c r="Y282" s="15"/>
      <c r="Z282" s="15"/>
      <c r="AA282" s="15"/>
      <c r="AB282" s="15"/>
      <c r="AC282" s="15"/>
      <c r="AD282" s="15"/>
      <c r="AE282" s="15"/>
      <c r="AT282" s="256" t="s">
        <v>163</v>
      </c>
      <c r="AU282" s="256" t="s">
        <v>82</v>
      </c>
      <c r="AV282" s="15" t="s">
        <v>142</v>
      </c>
      <c r="AW282" s="15" t="s">
        <v>31</v>
      </c>
      <c r="AX282" s="15" t="s">
        <v>80</v>
      </c>
      <c r="AY282" s="256" t="s">
        <v>134</v>
      </c>
    </row>
    <row r="283" s="2" customFormat="1" ht="16.5" customHeight="1">
      <c r="A283" s="40"/>
      <c r="B283" s="41"/>
      <c r="C283" s="206" t="s">
        <v>279</v>
      </c>
      <c r="D283" s="206" t="s">
        <v>137</v>
      </c>
      <c r="E283" s="207" t="s">
        <v>402</v>
      </c>
      <c r="F283" s="208" t="s">
        <v>403</v>
      </c>
      <c r="G283" s="209" t="s">
        <v>404</v>
      </c>
      <c r="H283" s="210">
        <v>45.107999999999997</v>
      </c>
      <c r="I283" s="211"/>
      <c r="J283" s="212">
        <f>ROUND(I283*H283,2)</f>
        <v>0</v>
      </c>
      <c r="K283" s="208" t="s">
        <v>141</v>
      </c>
      <c r="L283" s="46"/>
      <c r="M283" s="213" t="s">
        <v>19</v>
      </c>
      <c r="N283" s="214" t="s">
        <v>43</v>
      </c>
      <c r="O283" s="86"/>
      <c r="P283" s="215">
        <f>O283*H283</f>
        <v>0</v>
      </c>
      <c r="Q283" s="215">
        <v>0</v>
      </c>
      <c r="R283" s="215">
        <f>Q283*H283</f>
        <v>0</v>
      </c>
      <c r="S283" s="215">
        <v>0</v>
      </c>
      <c r="T283" s="216">
        <f>S283*H283</f>
        <v>0</v>
      </c>
      <c r="U283" s="40"/>
      <c r="V283" s="40"/>
      <c r="W283" s="40"/>
      <c r="X283" s="40"/>
      <c r="Y283" s="40"/>
      <c r="Z283" s="40"/>
      <c r="AA283" s="40"/>
      <c r="AB283" s="40"/>
      <c r="AC283" s="40"/>
      <c r="AD283" s="40"/>
      <c r="AE283" s="40"/>
      <c r="AR283" s="217" t="s">
        <v>175</v>
      </c>
      <c r="AT283" s="217" t="s">
        <v>137</v>
      </c>
      <c r="AU283" s="217" t="s">
        <v>82</v>
      </c>
      <c r="AY283" s="19" t="s">
        <v>134</v>
      </c>
      <c r="BE283" s="218">
        <f>IF(N283="základní",J283,0)</f>
        <v>0</v>
      </c>
      <c r="BF283" s="218">
        <f>IF(N283="snížená",J283,0)</f>
        <v>0</v>
      </c>
      <c r="BG283" s="218">
        <f>IF(N283="zákl. přenesená",J283,0)</f>
        <v>0</v>
      </c>
      <c r="BH283" s="218">
        <f>IF(N283="sníž. přenesená",J283,0)</f>
        <v>0</v>
      </c>
      <c r="BI283" s="218">
        <f>IF(N283="nulová",J283,0)</f>
        <v>0</v>
      </c>
      <c r="BJ283" s="19" t="s">
        <v>80</v>
      </c>
      <c r="BK283" s="218">
        <f>ROUND(I283*H283,2)</f>
        <v>0</v>
      </c>
      <c r="BL283" s="19" t="s">
        <v>175</v>
      </c>
      <c r="BM283" s="217" t="s">
        <v>405</v>
      </c>
    </row>
    <row r="284" s="2" customFormat="1">
      <c r="A284" s="40"/>
      <c r="B284" s="41"/>
      <c r="C284" s="42"/>
      <c r="D284" s="219" t="s">
        <v>143</v>
      </c>
      <c r="E284" s="42"/>
      <c r="F284" s="220" t="s">
        <v>403</v>
      </c>
      <c r="G284" s="42"/>
      <c r="H284" s="42"/>
      <c r="I284" s="221"/>
      <c r="J284" s="42"/>
      <c r="K284" s="42"/>
      <c r="L284" s="46"/>
      <c r="M284" s="222"/>
      <c r="N284" s="223"/>
      <c r="O284" s="86"/>
      <c r="P284" s="86"/>
      <c r="Q284" s="86"/>
      <c r="R284" s="86"/>
      <c r="S284" s="86"/>
      <c r="T284" s="87"/>
      <c r="U284" s="40"/>
      <c r="V284" s="40"/>
      <c r="W284" s="40"/>
      <c r="X284" s="40"/>
      <c r="Y284" s="40"/>
      <c r="Z284" s="40"/>
      <c r="AA284" s="40"/>
      <c r="AB284" s="40"/>
      <c r="AC284" s="40"/>
      <c r="AD284" s="40"/>
      <c r="AE284" s="40"/>
      <c r="AT284" s="19" t="s">
        <v>143</v>
      </c>
      <c r="AU284" s="19" t="s">
        <v>82</v>
      </c>
    </row>
    <row r="285" s="2" customFormat="1" ht="16.5" customHeight="1">
      <c r="A285" s="40"/>
      <c r="B285" s="41"/>
      <c r="C285" s="206" t="s">
        <v>406</v>
      </c>
      <c r="D285" s="206" t="s">
        <v>137</v>
      </c>
      <c r="E285" s="207" t="s">
        <v>407</v>
      </c>
      <c r="F285" s="208" t="s">
        <v>408</v>
      </c>
      <c r="G285" s="209" t="s">
        <v>404</v>
      </c>
      <c r="H285" s="210">
        <v>45.107999999999997</v>
      </c>
      <c r="I285" s="211"/>
      <c r="J285" s="212">
        <f>ROUND(I285*H285,2)</f>
        <v>0</v>
      </c>
      <c r="K285" s="208" t="s">
        <v>141</v>
      </c>
      <c r="L285" s="46"/>
      <c r="M285" s="213" t="s">
        <v>19</v>
      </c>
      <c r="N285" s="214" t="s">
        <v>43</v>
      </c>
      <c r="O285" s="86"/>
      <c r="P285" s="215">
        <f>O285*H285</f>
        <v>0</v>
      </c>
      <c r="Q285" s="215">
        <v>0</v>
      </c>
      <c r="R285" s="215">
        <f>Q285*H285</f>
        <v>0</v>
      </c>
      <c r="S285" s="215">
        <v>0</v>
      </c>
      <c r="T285" s="216">
        <f>S285*H285</f>
        <v>0</v>
      </c>
      <c r="U285" s="40"/>
      <c r="V285" s="40"/>
      <c r="W285" s="40"/>
      <c r="X285" s="40"/>
      <c r="Y285" s="40"/>
      <c r="Z285" s="40"/>
      <c r="AA285" s="40"/>
      <c r="AB285" s="40"/>
      <c r="AC285" s="40"/>
      <c r="AD285" s="40"/>
      <c r="AE285" s="40"/>
      <c r="AR285" s="217" t="s">
        <v>175</v>
      </c>
      <c r="AT285" s="217" t="s">
        <v>137</v>
      </c>
      <c r="AU285" s="217" t="s">
        <v>82</v>
      </c>
      <c r="AY285" s="19" t="s">
        <v>134</v>
      </c>
      <c r="BE285" s="218">
        <f>IF(N285="základní",J285,0)</f>
        <v>0</v>
      </c>
      <c r="BF285" s="218">
        <f>IF(N285="snížená",J285,0)</f>
        <v>0</v>
      </c>
      <c r="BG285" s="218">
        <f>IF(N285="zákl. přenesená",J285,0)</f>
        <v>0</v>
      </c>
      <c r="BH285" s="218">
        <f>IF(N285="sníž. přenesená",J285,0)</f>
        <v>0</v>
      </c>
      <c r="BI285" s="218">
        <f>IF(N285="nulová",J285,0)</f>
        <v>0</v>
      </c>
      <c r="BJ285" s="19" t="s">
        <v>80</v>
      </c>
      <c r="BK285" s="218">
        <f>ROUND(I285*H285,2)</f>
        <v>0</v>
      </c>
      <c r="BL285" s="19" t="s">
        <v>175</v>
      </c>
      <c r="BM285" s="217" t="s">
        <v>409</v>
      </c>
    </row>
    <row r="286" s="2" customFormat="1">
      <c r="A286" s="40"/>
      <c r="B286" s="41"/>
      <c r="C286" s="42"/>
      <c r="D286" s="219" t="s">
        <v>143</v>
      </c>
      <c r="E286" s="42"/>
      <c r="F286" s="220" t="s">
        <v>408</v>
      </c>
      <c r="G286" s="42"/>
      <c r="H286" s="42"/>
      <c r="I286" s="221"/>
      <c r="J286" s="42"/>
      <c r="K286" s="42"/>
      <c r="L286" s="46"/>
      <c r="M286" s="222"/>
      <c r="N286" s="223"/>
      <c r="O286" s="86"/>
      <c r="P286" s="86"/>
      <c r="Q286" s="86"/>
      <c r="R286" s="86"/>
      <c r="S286" s="86"/>
      <c r="T286" s="87"/>
      <c r="U286" s="40"/>
      <c r="V286" s="40"/>
      <c r="W286" s="40"/>
      <c r="X286" s="40"/>
      <c r="Y286" s="40"/>
      <c r="Z286" s="40"/>
      <c r="AA286" s="40"/>
      <c r="AB286" s="40"/>
      <c r="AC286" s="40"/>
      <c r="AD286" s="40"/>
      <c r="AE286" s="40"/>
      <c r="AT286" s="19" t="s">
        <v>143</v>
      </c>
      <c r="AU286" s="19" t="s">
        <v>82</v>
      </c>
    </row>
    <row r="287" s="14" customFormat="1">
      <c r="A287" s="14"/>
      <c r="B287" s="235"/>
      <c r="C287" s="236"/>
      <c r="D287" s="219" t="s">
        <v>163</v>
      </c>
      <c r="E287" s="237" t="s">
        <v>19</v>
      </c>
      <c r="F287" s="238" t="s">
        <v>410</v>
      </c>
      <c r="G287" s="236"/>
      <c r="H287" s="239">
        <v>26.178000000000001</v>
      </c>
      <c r="I287" s="240"/>
      <c r="J287" s="236"/>
      <c r="K287" s="236"/>
      <c r="L287" s="241"/>
      <c r="M287" s="242"/>
      <c r="N287" s="243"/>
      <c r="O287" s="243"/>
      <c r="P287" s="243"/>
      <c r="Q287" s="243"/>
      <c r="R287" s="243"/>
      <c r="S287" s="243"/>
      <c r="T287" s="244"/>
      <c r="U287" s="14"/>
      <c r="V287" s="14"/>
      <c r="W287" s="14"/>
      <c r="X287" s="14"/>
      <c r="Y287" s="14"/>
      <c r="Z287" s="14"/>
      <c r="AA287" s="14"/>
      <c r="AB287" s="14"/>
      <c r="AC287" s="14"/>
      <c r="AD287" s="14"/>
      <c r="AE287" s="14"/>
      <c r="AT287" s="245" t="s">
        <v>163</v>
      </c>
      <c r="AU287" s="245" t="s">
        <v>82</v>
      </c>
      <c r="AV287" s="14" t="s">
        <v>82</v>
      </c>
      <c r="AW287" s="14" t="s">
        <v>31</v>
      </c>
      <c r="AX287" s="14" t="s">
        <v>72</v>
      </c>
      <c r="AY287" s="245" t="s">
        <v>134</v>
      </c>
    </row>
    <row r="288" s="14" customFormat="1">
      <c r="A288" s="14"/>
      <c r="B288" s="235"/>
      <c r="C288" s="236"/>
      <c r="D288" s="219" t="s">
        <v>163</v>
      </c>
      <c r="E288" s="237" t="s">
        <v>19</v>
      </c>
      <c r="F288" s="238" t="s">
        <v>411</v>
      </c>
      <c r="G288" s="236"/>
      <c r="H288" s="239">
        <v>18.93</v>
      </c>
      <c r="I288" s="240"/>
      <c r="J288" s="236"/>
      <c r="K288" s="236"/>
      <c r="L288" s="241"/>
      <c r="M288" s="242"/>
      <c r="N288" s="243"/>
      <c r="O288" s="243"/>
      <c r="P288" s="243"/>
      <c r="Q288" s="243"/>
      <c r="R288" s="243"/>
      <c r="S288" s="243"/>
      <c r="T288" s="244"/>
      <c r="U288" s="14"/>
      <c r="V288" s="14"/>
      <c r="W288" s="14"/>
      <c r="X288" s="14"/>
      <c r="Y288" s="14"/>
      <c r="Z288" s="14"/>
      <c r="AA288" s="14"/>
      <c r="AB288" s="14"/>
      <c r="AC288" s="14"/>
      <c r="AD288" s="14"/>
      <c r="AE288" s="14"/>
      <c r="AT288" s="245" t="s">
        <v>163</v>
      </c>
      <c r="AU288" s="245" t="s">
        <v>82</v>
      </c>
      <c r="AV288" s="14" t="s">
        <v>82</v>
      </c>
      <c r="AW288" s="14" t="s">
        <v>31</v>
      </c>
      <c r="AX288" s="14" t="s">
        <v>72</v>
      </c>
      <c r="AY288" s="245" t="s">
        <v>134</v>
      </c>
    </row>
    <row r="289" s="15" customFormat="1">
      <c r="A289" s="15"/>
      <c r="B289" s="246"/>
      <c r="C289" s="247"/>
      <c r="D289" s="219" t="s">
        <v>163</v>
      </c>
      <c r="E289" s="248" t="s">
        <v>19</v>
      </c>
      <c r="F289" s="249" t="s">
        <v>168</v>
      </c>
      <c r="G289" s="247"/>
      <c r="H289" s="250">
        <v>45.108000000000004</v>
      </c>
      <c r="I289" s="251"/>
      <c r="J289" s="247"/>
      <c r="K289" s="247"/>
      <c r="L289" s="252"/>
      <c r="M289" s="253"/>
      <c r="N289" s="254"/>
      <c r="O289" s="254"/>
      <c r="P289" s="254"/>
      <c r="Q289" s="254"/>
      <c r="R289" s="254"/>
      <c r="S289" s="254"/>
      <c r="T289" s="255"/>
      <c r="U289" s="15"/>
      <c r="V289" s="15"/>
      <c r="W289" s="15"/>
      <c r="X289" s="15"/>
      <c r="Y289" s="15"/>
      <c r="Z289" s="15"/>
      <c r="AA289" s="15"/>
      <c r="AB289" s="15"/>
      <c r="AC289" s="15"/>
      <c r="AD289" s="15"/>
      <c r="AE289" s="15"/>
      <c r="AT289" s="256" t="s">
        <v>163</v>
      </c>
      <c r="AU289" s="256" t="s">
        <v>82</v>
      </c>
      <c r="AV289" s="15" t="s">
        <v>142</v>
      </c>
      <c r="AW289" s="15" t="s">
        <v>31</v>
      </c>
      <c r="AX289" s="15" t="s">
        <v>80</v>
      </c>
      <c r="AY289" s="256" t="s">
        <v>134</v>
      </c>
    </row>
    <row r="290" s="2" customFormat="1" ht="16.5" customHeight="1">
      <c r="A290" s="40"/>
      <c r="B290" s="41"/>
      <c r="C290" s="268" t="s">
        <v>282</v>
      </c>
      <c r="D290" s="268" t="s">
        <v>330</v>
      </c>
      <c r="E290" s="269" t="s">
        <v>412</v>
      </c>
      <c r="F290" s="270" t="s">
        <v>413</v>
      </c>
      <c r="G290" s="271" t="s">
        <v>404</v>
      </c>
      <c r="H290" s="272">
        <v>49.619</v>
      </c>
      <c r="I290" s="273"/>
      <c r="J290" s="274">
        <f>ROUND(I290*H290,2)</f>
        <v>0</v>
      </c>
      <c r="K290" s="270" t="s">
        <v>141</v>
      </c>
      <c r="L290" s="275"/>
      <c r="M290" s="276" t="s">
        <v>19</v>
      </c>
      <c r="N290" s="277" t="s">
        <v>43</v>
      </c>
      <c r="O290" s="86"/>
      <c r="P290" s="215">
        <f>O290*H290</f>
        <v>0</v>
      </c>
      <c r="Q290" s="215">
        <v>0</v>
      </c>
      <c r="R290" s="215">
        <f>Q290*H290</f>
        <v>0</v>
      </c>
      <c r="S290" s="215">
        <v>0</v>
      </c>
      <c r="T290" s="216">
        <f>S290*H290</f>
        <v>0</v>
      </c>
      <c r="U290" s="40"/>
      <c r="V290" s="40"/>
      <c r="W290" s="40"/>
      <c r="X290" s="40"/>
      <c r="Y290" s="40"/>
      <c r="Z290" s="40"/>
      <c r="AA290" s="40"/>
      <c r="AB290" s="40"/>
      <c r="AC290" s="40"/>
      <c r="AD290" s="40"/>
      <c r="AE290" s="40"/>
      <c r="AR290" s="217" t="s">
        <v>216</v>
      </c>
      <c r="AT290" s="217" t="s">
        <v>330</v>
      </c>
      <c r="AU290" s="217" t="s">
        <v>82</v>
      </c>
      <c r="AY290" s="19" t="s">
        <v>134</v>
      </c>
      <c r="BE290" s="218">
        <f>IF(N290="základní",J290,0)</f>
        <v>0</v>
      </c>
      <c r="BF290" s="218">
        <f>IF(N290="snížená",J290,0)</f>
        <v>0</v>
      </c>
      <c r="BG290" s="218">
        <f>IF(N290="zákl. přenesená",J290,0)</f>
        <v>0</v>
      </c>
      <c r="BH290" s="218">
        <f>IF(N290="sníž. přenesená",J290,0)</f>
        <v>0</v>
      </c>
      <c r="BI290" s="218">
        <f>IF(N290="nulová",J290,0)</f>
        <v>0</v>
      </c>
      <c r="BJ290" s="19" t="s">
        <v>80</v>
      </c>
      <c r="BK290" s="218">
        <f>ROUND(I290*H290,2)</f>
        <v>0</v>
      </c>
      <c r="BL290" s="19" t="s">
        <v>175</v>
      </c>
      <c r="BM290" s="217" t="s">
        <v>414</v>
      </c>
    </row>
    <row r="291" s="2" customFormat="1">
      <c r="A291" s="40"/>
      <c r="B291" s="41"/>
      <c r="C291" s="42"/>
      <c r="D291" s="219" t="s">
        <v>143</v>
      </c>
      <c r="E291" s="42"/>
      <c r="F291" s="220" t="s">
        <v>413</v>
      </c>
      <c r="G291" s="42"/>
      <c r="H291" s="42"/>
      <c r="I291" s="221"/>
      <c r="J291" s="42"/>
      <c r="K291" s="42"/>
      <c r="L291" s="46"/>
      <c r="M291" s="222"/>
      <c r="N291" s="223"/>
      <c r="O291" s="86"/>
      <c r="P291" s="86"/>
      <c r="Q291" s="86"/>
      <c r="R291" s="86"/>
      <c r="S291" s="86"/>
      <c r="T291" s="87"/>
      <c r="U291" s="40"/>
      <c r="V291" s="40"/>
      <c r="W291" s="40"/>
      <c r="X291" s="40"/>
      <c r="Y291" s="40"/>
      <c r="Z291" s="40"/>
      <c r="AA291" s="40"/>
      <c r="AB291" s="40"/>
      <c r="AC291" s="40"/>
      <c r="AD291" s="40"/>
      <c r="AE291" s="40"/>
      <c r="AT291" s="19" t="s">
        <v>143</v>
      </c>
      <c r="AU291" s="19" t="s">
        <v>82</v>
      </c>
    </row>
    <row r="292" s="14" customFormat="1">
      <c r="A292" s="14"/>
      <c r="B292" s="235"/>
      <c r="C292" s="236"/>
      <c r="D292" s="219" t="s">
        <v>163</v>
      </c>
      <c r="E292" s="237" t="s">
        <v>19</v>
      </c>
      <c r="F292" s="238" t="s">
        <v>415</v>
      </c>
      <c r="G292" s="236"/>
      <c r="H292" s="239">
        <v>49.619</v>
      </c>
      <c r="I292" s="240"/>
      <c r="J292" s="236"/>
      <c r="K292" s="236"/>
      <c r="L292" s="241"/>
      <c r="M292" s="242"/>
      <c r="N292" s="243"/>
      <c r="O292" s="243"/>
      <c r="P292" s="243"/>
      <c r="Q292" s="243"/>
      <c r="R292" s="243"/>
      <c r="S292" s="243"/>
      <c r="T292" s="244"/>
      <c r="U292" s="14"/>
      <c r="V292" s="14"/>
      <c r="W292" s="14"/>
      <c r="X292" s="14"/>
      <c r="Y292" s="14"/>
      <c r="Z292" s="14"/>
      <c r="AA292" s="14"/>
      <c r="AB292" s="14"/>
      <c r="AC292" s="14"/>
      <c r="AD292" s="14"/>
      <c r="AE292" s="14"/>
      <c r="AT292" s="245" t="s">
        <v>163</v>
      </c>
      <c r="AU292" s="245" t="s">
        <v>82</v>
      </c>
      <c r="AV292" s="14" t="s">
        <v>82</v>
      </c>
      <c r="AW292" s="14" t="s">
        <v>31</v>
      </c>
      <c r="AX292" s="14" t="s">
        <v>72</v>
      </c>
      <c r="AY292" s="245" t="s">
        <v>134</v>
      </c>
    </row>
    <row r="293" s="15" customFormat="1">
      <c r="A293" s="15"/>
      <c r="B293" s="246"/>
      <c r="C293" s="247"/>
      <c r="D293" s="219" t="s">
        <v>163</v>
      </c>
      <c r="E293" s="248" t="s">
        <v>19</v>
      </c>
      <c r="F293" s="249" t="s">
        <v>168</v>
      </c>
      <c r="G293" s="247"/>
      <c r="H293" s="250">
        <v>49.619</v>
      </c>
      <c r="I293" s="251"/>
      <c r="J293" s="247"/>
      <c r="K293" s="247"/>
      <c r="L293" s="252"/>
      <c r="M293" s="253"/>
      <c r="N293" s="254"/>
      <c r="O293" s="254"/>
      <c r="P293" s="254"/>
      <c r="Q293" s="254"/>
      <c r="R293" s="254"/>
      <c r="S293" s="254"/>
      <c r="T293" s="255"/>
      <c r="U293" s="15"/>
      <c r="V293" s="15"/>
      <c r="W293" s="15"/>
      <c r="X293" s="15"/>
      <c r="Y293" s="15"/>
      <c r="Z293" s="15"/>
      <c r="AA293" s="15"/>
      <c r="AB293" s="15"/>
      <c r="AC293" s="15"/>
      <c r="AD293" s="15"/>
      <c r="AE293" s="15"/>
      <c r="AT293" s="256" t="s">
        <v>163</v>
      </c>
      <c r="AU293" s="256" t="s">
        <v>82</v>
      </c>
      <c r="AV293" s="15" t="s">
        <v>142</v>
      </c>
      <c r="AW293" s="15" t="s">
        <v>31</v>
      </c>
      <c r="AX293" s="15" t="s">
        <v>80</v>
      </c>
      <c r="AY293" s="256" t="s">
        <v>134</v>
      </c>
    </row>
    <row r="294" s="2" customFormat="1" ht="16.5" customHeight="1">
      <c r="A294" s="40"/>
      <c r="B294" s="41"/>
      <c r="C294" s="206" t="s">
        <v>416</v>
      </c>
      <c r="D294" s="206" t="s">
        <v>137</v>
      </c>
      <c r="E294" s="207" t="s">
        <v>417</v>
      </c>
      <c r="F294" s="208" t="s">
        <v>418</v>
      </c>
      <c r="G294" s="209" t="s">
        <v>404</v>
      </c>
      <c r="H294" s="210">
        <v>1.7</v>
      </c>
      <c r="I294" s="211"/>
      <c r="J294" s="212">
        <f>ROUND(I294*H294,2)</f>
        <v>0</v>
      </c>
      <c r="K294" s="208" t="s">
        <v>141</v>
      </c>
      <c r="L294" s="46"/>
      <c r="M294" s="213" t="s">
        <v>19</v>
      </c>
      <c r="N294" s="214" t="s">
        <v>43</v>
      </c>
      <c r="O294" s="86"/>
      <c r="P294" s="215">
        <f>O294*H294</f>
        <v>0</v>
      </c>
      <c r="Q294" s="215">
        <v>0</v>
      </c>
      <c r="R294" s="215">
        <f>Q294*H294</f>
        <v>0</v>
      </c>
      <c r="S294" s="215">
        <v>0</v>
      </c>
      <c r="T294" s="216">
        <f>S294*H294</f>
        <v>0</v>
      </c>
      <c r="U294" s="40"/>
      <c r="V294" s="40"/>
      <c r="W294" s="40"/>
      <c r="X294" s="40"/>
      <c r="Y294" s="40"/>
      <c r="Z294" s="40"/>
      <c r="AA294" s="40"/>
      <c r="AB294" s="40"/>
      <c r="AC294" s="40"/>
      <c r="AD294" s="40"/>
      <c r="AE294" s="40"/>
      <c r="AR294" s="217" t="s">
        <v>175</v>
      </c>
      <c r="AT294" s="217" t="s">
        <v>137</v>
      </c>
      <c r="AU294" s="217" t="s">
        <v>82</v>
      </c>
      <c r="AY294" s="19" t="s">
        <v>134</v>
      </c>
      <c r="BE294" s="218">
        <f>IF(N294="základní",J294,0)</f>
        <v>0</v>
      </c>
      <c r="BF294" s="218">
        <f>IF(N294="snížená",J294,0)</f>
        <v>0</v>
      </c>
      <c r="BG294" s="218">
        <f>IF(N294="zákl. přenesená",J294,0)</f>
        <v>0</v>
      </c>
      <c r="BH294" s="218">
        <f>IF(N294="sníž. přenesená",J294,0)</f>
        <v>0</v>
      </c>
      <c r="BI294" s="218">
        <f>IF(N294="nulová",J294,0)</f>
        <v>0</v>
      </c>
      <c r="BJ294" s="19" t="s">
        <v>80</v>
      </c>
      <c r="BK294" s="218">
        <f>ROUND(I294*H294,2)</f>
        <v>0</v>
      </c>
      <c r="BL294" s="19" t="s">
        <v>175</v>
      </c>
      <c r="BM294" s="217" t="s">
        <v>419</v>
      </c>
    </row>
    <row r="295" s="2" customFormat="1">
      <c r="A295" s="40"/>
      <c r="B295" s="41"/>
      <c r="C295" s="42"/>
      <c r="D295" s="219" t="s">
        <v>143</v>
      </c>
      <c r="E295" s="42"/>
      <c r="F295" s="220" t="s">
        <v>418</v>
      </c>
      <c r="G295" s="42"/>
      <c r="H295" s="42"/>
      <c r="I295" s="221"/>
      <c r="J295" s="42"/>
      <c r="K295" s="42"/>
      <c r="L295" s="46"/>
      <c r="M295" s="222"/>
      <c r="N295" s="223"/>
      <c r="O295" s="86"/>
      <c r="P295" s="86"/>
      <c r="Q295" s="86"/>
      <c r="R295" s="86"/>
      <c r="S295" s="86"/>
      <c r="T295" s="87"/>
      <c r="U295" s="40"/>
      <c r="V295" s="40"/>
      <c r="W295" s="40"/>
      <c r="X295" s="40"/>
      <c r="Y295" s="40"/>
      <c r="Z295" s="40"/>
      <c r="AA295" s="40"/>
      <c r="AB295" s="40"/>
      <c r="AC295" s="40"/>
      <c r="AD295" s="40"/>
      <c r="AE295" s="40"/>
      <c r="AT295" s="19" t="s">
        <v>143</v>
      </c>
      <c r="AU295" s="19" t="s">
        <v>82</v>
      </c>
    </row>
    <row r="296" s="14" customFormat="1">
      <c r="A296" s="14"/>
      <c r="B296" s="235"/>
      <c r="C296" s="236"/>
      <c r="D296" s="219" t="s">
        <v>163</v>
      </c>
      <c r="E296" s="237" t="s">
        <v>19</v>
      </c>
      <c r="F296" s="238" t="s">
        <v>420</v>
      </c>
      <c r="G296" s="236"/>
      <c r="H296" s="239">
        <v>1.7</v>
      </c>
      <c r="I296" s="240"/>
      <c r="J296" s="236"/>
      <c r="K296" s="236"/>
      <c r="L296" s="241"/>
      <c r="M296" s="242"/>
      <c r="N296" s="243"/>
      <c r="O296" s="243"/>
      <c r="P296" s="243"/>
      <c r="Q296" s="243"/>
      <c r="R296" s="243"/>
      <c r="S296" s="243"/>
      <c r="T296" s="244"/>
      <c r="U296" s="14"/>
      <c r="V296" s="14"/>
      <c r="W296" s="14"/>
      <c r="X296" s="14"/>
      <c r="Y296" s="14"/>
      <c r="Z296" s="14"/>
      <c r="AA296" s="14"/>
      <c r="AB296" s="14"/>
      <c r="AC296" s="14"/>
      <c r="AD296" s="14"/>
      <c r="AE296" s="14"/>
      <c r="AT296" s="245" t="s">
        <v>163</v>
      </c>
      <c r="AU296" s="245" t="s">
        <v>82</v>
      </c>
      <c r="AV296" s="14" t="s">
        <v>82</v>
      </c>
      <c r="AW296" s="14" t="s">
        <v>31</v>
      </c>
      <c r="AX296" s="14" t="s">
        <v>72</v>
      </c>
      <c r="AY296" s="245" t="s">
        <v>134</v>
      </c>
    </row>
    <row r="297" s="15" customFormat="1">
      <c r="A297" s="15"/>
      <c r="B297" s="246"/>
      <c r="C297" s="247"/>
      <c r="D297" s="219" t="s">
        <v>163</v>
      </c>
      <c r="E297" s="248" t="s">
        <v>19</v>
      </c>
      <c r="F297" s="249" t="s">
        <v>168</v>
      </c>
      <c r="G297" s="247"/>
      <c r="H297" s="250">
        <v>1.7</v>
      </c>
      <c r="I297" s="251"/>
      <c r="J297" s="247"/>
      <c r="K297" s="247"/>
      <c r="L297" s="252"/>
      <c r="M297" s="253"/>
      <c r="N297" s="254"/>
      <c r="O297" s="254"/>
      <c r="P297" s="254"/>
      <c r="Q297" s="254"/>
      <c r="R297" s="254"/>
      <c r="S297" s="254"/>
      <c r="T297" s="255"/>
      <c r="U297" s="15"/>
      <c r="V297" s="15"/>
      <c r="W297" s="15"/>
      <c r="X297" s="15"/>
      <c r="Y297" s="15"/>
      <c r="Z297" s="15"/>
      <c r="AA297" s="15"/>
      <c r="AB297" s="15"/>
      <c r="AC297" s="15"/>
      <c r="AD297" s="15"/>
      <c r="AE297" s="15"/>
      <c r="AT297" s="256" t="s">
        <v>163</v>
      </c>
      <c r="AU297" s="256" t="s">
        <v>82</v>
      </c>
      <c r="AV297" s="15" t="s">
        <v>142</v>
      </c>
      <c r="AW297" s="15" t="s">
        <v>31</v>
      </c>
      <c r="AX297" s="15" t="s">
        <v>80</v>
      </c>
      <c r="AY297" s="256" t="s">
        <v>134</v>
      </c>
    </row>
    <row r="298" s="2" customFormat="1" ht="16.5" customHeight="1">
      <c r="A298" s="40"/>
      <c r="B298" s="41"/>
      <c r="C298" s="268" t="s">
        <v>288</v>
      </c>
      <c r="D298" s="268" t="s">
        <v>330</v>
      </c>
      <c r="E298" s="269" t="s">
        <v>421</v>
      </c>
      <c r="F298" s="270" t="s">
        <v>422</v>
      </c>
      <c r="G298" s="271" t="s">
        <v>404</v>
      </c>
      <c r="H298" s="272">
        <v>1.8700000000000001</v>
      </c>
      <c r="I298" s="273"/>
      <c r="J298" s="274">
        <f>ROUND(I298*H298,2)</f>
        <v>0</v>
      </c>
      <c r="K298" s="270" t="s">
        <v>141</v>
      </c>
      <c r="L298" s="275"/>
      <c r="M298" s="276" t="s">
        <v>19</v>
      </c>
      <c r="N298" s="277" t="s">
        <v>43</v>
      </c>
      <c r="O298" s="86"/>
      <c r="P298" s="215">
        <f>O298*H298</f>
        <v>0</v>
      </c>
      <c r="Q298" s="215">
        <v>0</v>
      </c>
      <c r="R298" s="215">
        <f>Q298*H298</f>
        <v>0</v>
      </c>
      <c r="S298" s="215">
        <v>0</v>
      </c>
      <c r="T298" s="216">
        <f>S298*H298</f>
        <v>0</v>
      </c>
      <c r="U298" s="40"/>
      <c r="V298" s="40"/>
      <c r="W298" s="40"/>
      <c r="X298" s="40"/>
      <c r="Y298" s="40"/>
      <c r="Z298" s="40"/>
      <c r="AA298" s="40"/>
      <c r="AB298" s="40"/>
      <c r="AC298" s="40"/>
      <c r="AD298" s="40"/>
      <c r="AE298" s="40"/>
      <c r="AR298" s="217" t="s">
        <v>216</v>
      </c>
      <c r="AT298" s="217" t="s">
        <v>330</v>
      </c>
      <c r="AU298" s="217" t="s">
        <v>82</v>
      </c>
      <c r="AY298" s="19" t="s">
        <v>134</v>
      </c>
      <c r="BE298" s="218">
        <f>IF(N298="základní",J298,0)</f>
        <v>0</v>
      </c>
      <c r="BF298" s="218">
        <f>IF(N298="snížená",J298,0)</f>
        <v>0</v>
      </c>
      <c r="BG298" s="218">
        <f>IF(N298="zákl. přenesená",J298,0)</f>
        <v>0</v>
      </c>
      <c r="BH298" s="218">
        <f>IF(N298="sníž. přenesená",J298,0)</f>
        <v>0</v>
      </c>
      <c r="BI298" s="218">
        <f>IF(N298="nulová",J298,0)</f>
        <v>0</v>
      </c>
      <c r="BJ298" s="19" t="s">
        <v>80</v>
      </c>
      <c r="BK298" s="218">
        <f>ROUND(I298*H298,2)</f>
        <v>0</v>
      </c>
      <c r="BL298" s="19" t="s">
        <v>175</v>
      </c>
      <c r="BM298" s="217" t="s">
        <v>423</v>
      </c>
    </row>
    <row r="299" s="2" customFormat="1">
      <c r="A299" s="40"/>
      <c r="B299" s="41"/>
      <c r="C299" s="42"/>
      <c r="D299" s="219" t="s">
        <v>143</v>
      </c>
      <c r="E299" s="42"/>
      <c r="F299" s="220" t="s">
        <v>422</v>
      </c>
      <c r="G299" s="42"/>
      <c r="H299" s="42"/>
      <c r="I299" s="221"/>
      <c r="J299" s="42"/>
      <c r="K299" s="42"/>
      <c r="L299" s="46"/>
      <c r="M299" s="222"/>
      <c r="N299" s="223"/>
      <c r="O299" s="86"/>
      <c r="P299" s="86"/>
      <c r="Q299" s="86"/>
      <c r="R299" s="86"/>
      <c r="S299" s="86"/>
      <c r="T299" s="87"/>
      <c r="U299" s="40"/>
      <c r="V299" s="40"/>
      <c r="W299" s="40"/>
      <c r="X299" s="40"/>
      <c r="Y299" s="40"/>
      <c r="Z299" s="40"/>
      <c r="AA299" s="40"/>
      <c r="AB299" s="40"/>
      <c r="AC299" s="40"/>
      <c r="AD299" s="40"/>
      <c r="AE299" s="40"/>
      <c r="AT299" s="19" t="s">
        <v>143</v>
      </c>
      <c r="AU299" s="19" t="s">
        <v>82</v>
      </c>
    </row>
    <row r="300" s="14" customFormat="1">
      <c r="A300" s="14"/>
      <c r="B300" s="235"/>
      <c r="C300" s="236"/>
      <c r="D300" s="219" t="s">
        <v>163</v>
      </c>
      <c r="E300" s="237" t="s">
        <v>19</v>
      </c>
      <c r="F300" s="238" t="s">
        <v>424</v>
      </c>
      <c r="G300" s="236"/>
      <c r="H300" s="239">
        <v>1.8700000000000001</v>
      </c>
      <c r="I300" s="240"/>
      <c r="J300" s="236"/>
      <c r="K300" s="236"/>
      <c r="L300" s="241"/>
      <c r="M300" s="242"/>
      <c r="N300" s="243"/>
      <c r="O300" s="243"/>
      <c r="P300" s="243"/>
      <c r="Q300" s="243"/>
      <c r="R300" s="243"/>
      <c r="S300" s="243"/>
      <c r="T300" s="244"/>
      <c r="U300" s="14"/>
      <c r="V300" s="14"/>
      <c r="W300" s="14"/>
      <c r="X300" s="14"/>
      <c r="Y300" s="14"/>
      <c r="Z300" s="14"/>
      <c r="AA300" s="14"/>
      <c r="AB300" s="14"/>
      <c r="AC300" s="14"/>
      <c r="AD300" s="14"/>
      <c r="AE300" s="14"/>
      <c r="AT300" s="245" t="s">
        <v>163</v>
      </c>
      <c r="AU300" s="245" t="s">
        <v>82</v>
      </c>
      <c r="AV300" s="14" t="s">
        <v>82</v>
      </c>
      <c r="AW300" s="14" t="s">
        <v>31</v>
      </c>
      <c r="AX300" s="14" t="s">
        <v>72</v>
      </c>
      <c r="AY300" s="245" t="s">
        <v>134</v>
      </c>
    </row>
    <row r="301" s="15" customFormat="1">
      <c r="A301" s="15"/>
      <c r="B301" s="246"/>
      <c r="C301" s="247"/>
      <c r="D301" s="219" t="s">
        <v>163</v>
      </c>
      <c r="E301" s="248" t="s">
        <v>19</v>
      </c>
      <c r="F301" s="249" t="s">
        <v>168</v>
      </c>
      <c r="G301" s="247"/>
      <c r="H301" s="250">
        <v>1.8700000000000001</v>
      </c>
      <c r="I301" s="251"/>
      <c r="J301" s="247"/>
      <c r="K301" s="247"/>
      <c r="L301" s="252"/>
      <c r="M301" s="253"/>
      <c r="N301" s="254"/>
      <c r="O301" s="254"/>
      <c r="P301" s="254"/>
      <c r="Q301" s="254"/>
      <c r="R301" s="254"/>
      <c r="S301" s="254"/>
      <c r="T301" s="255"/>
      <c r="U301" s="15"/>
      <c r="V301" s="15"/>
      <c r="W301" s="15"/>
      <c r="X301" s="15"/>
      <c r="Y301" s="15"/>
      <c r="Z301" s="15"/>
      <c r="AA301" s="15"/>
      <c r="AB301" s="15"/>
      <c r="AC301" s="15"/>
      <c r="AD301" s="15"/>
      <c r="AE301" s="15"/>
      <c r="AT301" s="256" t="s">
        <v>163</v>
      </c>
      <c r="AU301" s="256" t="s">
        <v>82</v>
      </c>
      <c r="AV301" s="15" t="s">
        <v>142</v>
      </c>
      <c r="AW301" s="15" t="s">
        <v>31</v>
      </c>
      <c r="AX301" s="15" t="s">
        <v>80</v>
      </c>
      <c r="AY301" s="256" t="s">
        <v>134</v>
      </c>
    </row>
    <row r="302" s="2" customFormat="1" ht="24.15" customHeight="1">
      <c r="A302" s="40"/>
      <c r="B302" s="41"/>
      <c r="C302" s="206" t="s">
        <v>425</v>
      </c>
      <c r="D302" s="206" t="s">
        <v>137</v>
      </c>
      <c r="E302" s="207" t="s">
        <v>426</v>
      </c>
      <c r="F302" s="208" t="s">
        <v>427</v>
      </c>
      <c r="G302" s="209" t="s">
        <v>224</v>
      </c>
      <c r="H302" s="210">
        <v>1.24</v>
      </c>
      <c r="I302" s="211"/>
      <c r="J302" s="212">
        <f>ROUND(I302*H302,2)</f>
        <v>0</v>
      </c>
      <c r="K302" s="208" t="s">
        <v>141</v>
      </c>
      <c r="L302" s="46"/>
      <c r="M302" s="213" t="s">
        <v>19</v>
      </c>
      <c r="N302" s="214" t="s">
        <v>43</v>
      </c>
      <c r="O302" s="86"/>
      <c r="P302" s="215">
        <f>O302*H302</f>
        <v>0</v>
      </c>
      <c r="Q302" s="215">
        <v>0</v>
      </c>
      <c r="R302" s="215">
        <f>Q302*H302</f>
        <v>0</v>
      </c>
      <c r="S302" s="215">
        <v>0</v>
      </c>
      <c r="T302" s="216">
        <f>S302*H302</f>
        <v>0</v>
      </c>
      <c r="U302" s="40"/>
      <c r="V302" s="40"/>
      <c r="W302" s="40"/>
      <c r="X302" s="40"/>
      <c r="Y302" s="40"/>
      <c r="Z302" s="40"/>
      <c r="AA302" s="40"/>
      <c r="AB302" s="40"/>
      <c r="AC302" s="40"/>
      <c r="AD302" s="40"/>
      <c r="AE302" s="40"/>
      <c r="AR302" s="217" t="s">
        <v>175</v>
      </c>
      <c r="AT302" s="217" t="s">
        <v>137</v>
      </c>
      <c r="AU302" s="217" t="s">
        <v>82</v>
      </c>
      <c r="AY302" s="19" t="s">
        <v>134</v>
      </c>
      <c r="BE302" s="218">
        <f>IF(N302="základní",J302,0)</f>
        <v>0</v>
      </c>
      <c r="BF302" s="218">
        <f>IF(N302="snížená",J302,0)</f>
        <v>0</v>
      </c>
      <c r="BG302" s="218">
        <f>IF(N302="zákl. přenesená",J302,0)</f>
        <v>0</v>
      </c>
      <c r="BH302" s="218">
        <f>IF(N302="sníž. přenesená",J302,0)</f>
        <v>0</v>
      </c>
      <c r="BI302" s="218">
        <f>IF(N302="nulová",J302,0)</f>
        <v>0</v>
      </c>
      <c r="BJ302" s="19" t="s">
        <v>80</v>
      </c>
      <c r="BK302" s="218">
        <f>ROUND(I302*H302,2)</f>
        <v>0</v>
      </c>
      <c r="BL302" s="19" t="s">
        <v>175</v>
      </c>
      <c r="BM302" s="217" t="s">
        <v>428</v>
      </c>
    </row>
    <row r="303" s="2" customFormat="1">
      <c r="A303" s="40"/>
      <c r="B303" s="41"/>
      <c r="C303" s="42"/>
      <c r="D303" s="219" t="s">
        <v>143</v>
      </c>
      <c r="E303" s="42"/>
      <c r="F303" s="220" t="s">
        <v>427</v>
      </c>
      <c r="G303" s="42"/>
      <c r="H303" s="42"/>
      <c r="I303" s="221"/>
      <c r="J303" s="42"/>
      <c r="K303" s="42"/>
      <c r="L303" s="46"/>
      <c r="M303" s="222"/>
      <c r="N303" s="223"/>
      <c r="O303" s="86"/>
      <c r="P303" s="86"/>
      <c r="Q303" s="86"/>
      <c r="R303" s="86"/>
      <c r="S303" s="86"/>
      <c r="T303" s="87"/>
      <c r="U303" s="40"/>
      <c r="V303" s="40"/>
      <c r="W303" s="40"/>
      <c r="X303" s="40"/>
      <c r="Y303" s="40"/>
      <c r="Z303" s="40"/>
      <c r="AA303" s="40"/>
      <c r="AB303" s="40"/>
      <c r="AC303" s="40"/>
      <c r="AD303" s="40"/>
      <c r="AE303" s="40"/>
      <c r="AT303" s="19" t="s">
        <v>143</v>
      </c>
      <c r="AU303" s="19" t="s">
        <v>82</v>
      </c>
    </row>
    <row r="304" s="2" customFormat="1">
      <c r="A304" s="40"/>
      <c r="B304" s="41"/>
      <c r="C304" s="42"/>
      <c r="D304" s="219" t="s">
        <v>146</v>
      </c>
      <c r="E304" s="42"/>
      <c r="F304" s="224" t="s">
        <v>356</v>
      </c>
      <c r="G304" s="42"/>
      <c r="H304" s="42"/>
      <c r="I304" s="221"/>
      <c r="J304" s="42"/>
      <c r="K304" s="42"/>
      <c r="L304" s="46"/>
      <c r="M304" s="222"/>
      <c r="N304" s="223"/>
      <c r="O304" s="86"/>
      <c r="P304" s="86"/>
      <c r="Q304" s="86"/>
      <c r="R304" s="86"/>
      <c r="S304" s="86"/>
      <c r="T304" s="87"/>
      <c r="U304" s="40"/>
      <c r="V304" s="40"/>
      <c r="W304" s="40"/>
      <c r="X304" s="40"/>
      <c r="Y304" s="40"/>
      <c r="Z304" s="40"/>
      <c r="AA304" s="40"/>
      <c r="AB304" s="40"/>
      <c r="AC304" s="40"/>
      <c r="AD304" s="40"/>
      <c r="AE304" s="40"/>
      <c r="AT304" s="19" t="s">
        <v>146</v>
      </c>
      <c r="AU304" s="19" t="s">
        <v>82</v>
      </c>
    </row>
    <row r="305" s="2" customFormat="1" ht="16.5" customHeight="1">
      <c r="A305" s="40"/>
      <c r="B305" s="41"/>
      <c r="C305" s="206" t="s">
        <v>291</v>
      </c>
      <c r="D305" s="206" t="s">
        <v>137</v>
      </c>
      <c r="E305" s="207" t="s">
        <v>429</v>
      </c>
      <c r="F305" s="208" t="s">
        <v>430</v>
      </c>
      <c r="G305" s="209" t="s">
        <v>255</v>
      </c>
      <c r="H305" s="210">
        <v>1</v>
      </c>
      <c r="I305" s="211"/>
      <c r="J305" s="212">
        <f>ROUND(I305*H305,2)</f>
        <v>0</v>
      </c>
      <c r="K305" s="208" t="s">
        <v>366</v>
      </c>
      <c r="L305" s="46"/>
      <c r="M305" s="213" t="s">
        <v>19</v>
      </c>
      <c r="N305" s="214" t="s">
        <v>43</v>
      </c>
      <c r="O305" s="86"/>
      <c r="P305" s="215">
        <f>O305*H305</f>
        <v>0</v>
      </c>
      <c r="Q305" s="215">
        <v>0</v>
      </c>
      <c r="R305" s="215">
        <f>Q305*H305</f>
        <v>0</v>
      </c>
      <c r="S305" s="215">
        <v>0</v>
      </c>
      <c r="T305" s="216">
        <f>S305*H305</f>
        <v>0</v>
      </c>
      <c r="U305" s="40"/>
      <c r="V305" s="40"/>
      <c r="W305" s="40"/>
      <c r="X305" s="40"/>
      <c r="Y305" s="40"/>
      <c r="Z305" s="40"/>
      <c r="AA305" s="40"/>
      <c r="AB305" s="40"/>
      <c r="AC305" s="40"/>
      <c r="AD305" s="40"/>
      <c r="AE305" s="40"/>
      <c r="AR305" s="217" t="s">
        <v>175</v>
      </c>
      <c r="AT305" s="217" t="s">
        <v>137</v>
      </c>
      <c r="AU305" s="217" t="s">
        <v>82</v>
      </c>
      <c r="AY305" s="19" t="s">
        <v>134</v>
      </c>
      <c r="BE305" s="218">
        <f>IF(N305="základní",J305,0)</f>
        <v>0</v>
      </c>
      <c r="BF305" s="218">
        <f>IF(N305="snížená",J305,0)</f>
        <v>0</v>
      </c>
      <c r="BG305" s="218">
        <f>IF(N305="zákl. přenesená",J305,0)</f>
        <v>0</v>
      </c>
      <c r="BH305" s="218">
        <f>IF(N305="sníž. přenesená",J305,0)</f>
        <v>0</v>
      </c>
      <c r="BI305" s="218">
        <f>IF(N305="nulová",J305,0)</f>
        <v>0</v>
      </c>
      <c r="BJ305" s="19" t="s">
        <v>80</v>
      </c>
      <c r="BK305" s="218">
        <f>ROUND(I305*H305,2)</f>
        <v>0</v>
      </c>
      <c r="BL305" s="19" t="s">
        <v>175</v>
      </c>
      <c r="BM305" s="217" t="s">
        <v>431</v>
      </c>
    </row>
    <row r="306" s="2" customFormat="1">
      <c r="A306" s="40"/>
      <c r="B306" s="41"/>
      <c r="C306" s="42"/>
      <c r="D306" s="219" t="s">
        <v>143</v>
      </c>
      <c r="E306" s="42"/>
      <c r="F306" s="220" t="s">
        <v>430</v>
      </c>
      <c r="G306" s="42"/>
      <c r="H306" s="42"/>
      <c r="I306" s="221"/>
      <c r="J306" s="42"/>
      <c r="K306" s="42"/>
      <c r="L306" s="46"/>
      <c r="M306" s="222"/>
      <c r="N306" s="223"/>
      <c r="O306" s="86"/>
      <c r="P306" s="86"/>
      <c r="Q306" s="86"/>
      <c r="R306" s="86"/>
      <c r="S306" s="86"/>
      <c r="T306" s="87"/>
      <c r="U306" s="40"/>
      <c r="V306" s="40"/>
      <c r="W306" s="40"/>
      <c r="X306" s="40"/>
      <c r="Y306" s="40"/>
      <c r="Z306" s="40"/>
      <c r="AA306" s="40"/>
      <c r="AB306" s="40"/>
      <c r="AC306" s="40"/>
      <c r="AD306" s="40"/>
      <c r="AE306" s="40"/>
      <c r="AT306" s="19" t="s">
        <v>143</v>
      </c>
      <c r="AU306" s="19" t="s">
        <v>82</v>
      </c>
    </row>
    <row r="307" s="12" customFormat="1" ht="22.8" customHeight="1">
      <c r="A307" s="12"/>
      <c r="B307" s="190"/>
      <c r="C307" s="191"/>
      <c r="D307" s="192" t="s">
        <v>71</v>
      </c>
      <c r="E307" s="204" t="s">
        <v>432</v>
      </c>
      <c r="F307" s="204" t="s">
        <v>433</v>
      </c>
      <c r="G307" s="191"/>
      <c r="H307" s="191"/>
      <c r="I307" s="194"/>
      <c r="J307" s="205">
        <f>BK307</f>
        <v>0</v>
      </c>
      <c r="K307" s="191"/>
      <c r="L307" s="196"/>
      <c r="M307" s="197"/>
      <c r="N307" s="198"/>
      <c r="O307" s="198"/>
      <c r="P307" s="199">
        <f>SUM(P308:P335)</f>
        <v>0</v>
      </c>
      <c r="Q307" s="198"/>
      <c r="R307" s="199">
        <f>SUM(R308:R335)</f>
        <v>0</v>
      </c>
      <c r="S307" s="198"/>
      <c r="T307" s="200">
        <f>SUM(T308:T335)</f>
        <v>0</v>
      </c>
      <c r="U307" s="12"/>
      <c r="V307" s="12"/>
      <c r="W307" s="12"/>
      <c r="X307" s="12"/>
      <c r="Y307" s="12"/>
      <c r="Z307" s="12"/>
      <c r="AA307" s="12"/>
      <c r="AB307" s="12"/>
      <c r="AC307" s="12"/>
      <c r="AD307" s="12"/>
      <c r="AE307" s="12"/>
      <c r="AR307" s="201" t="s">
        <v>82</v>
      </c>
      <c r="AT307" s="202" t="s">
        <v>71</v>
      </c>
      <c r="AU307" s="202" t="s">
        <v>80</v>
      </c>
      <c r="AY307" s="201" t="s">
        <v>134</v>
      </c>
      <c r="BK307" s="203">
        <f>SUM(BK308:BK335)</f>
        <v>0</v>
      </c>
    </row>
    <row r="308" s="2" customFormat="1" ht="16.5" customHeight="1">
      <c r="A308" s="40"/>
      <c r="B308" s="41"/>
      <c r="C308" s="206" t="s">
        <v>434</v>
      </c>
      <c r="D308" s="206" t="s">
        <v>137</v>
      </c>
      <c r="E308" s="207" t="s">
        <v>435</v>
      </c>
      <c r="F308" s="208" t="s">
        <v>436</v>
      </c>
      <c r="G308" s="209" t="s">
        <v>140</v>
      </c>
      <c r="H308" s="210">
        <v>2.3999999999999999</v>
      </c>
      <c r="I308" s="211"/>
      <c r="J308" s="212">
        <f>ROUND(I308*H308,2)</f>
        <v>0</v>
      </c>
      <c r="K308" s="208" t="s">
        <v>141</v>
      </c>
      <c r="L308" s="46"/>
      <c r="M308" s="213" t="s">
        <v>19</v>
      </c>
      <c r="N308" s="214" t="s">
        <v>43</v>
      </c>
      <c r="O308" s="86"/>
      <c r="P308" s="215">
        <f>O308*H308</f>
        <v>0</v>
      </c>
      <c r="Q308" s="215">
        <v>0</v>
      </c>
      <c r="R308" s="215">
        <f>Q308*H308</f>
        <v>0</v>
      </c>
      <c r="S308" s="215">
        <v>0</v>
      </c>
      <c r="T308" s="216">
        <f>S308*H308</f>
        <v>0</v>
      </c>
      <c r="U308" s="40"/>
      <c r="V308" s="40"/>
      <c r="W308" s="40"/>
      <c r="X308" s="40"/>
      <c r="Y308" s="40"/>
      <c r="Z308" s="40"/>
      <c r="AA308" s="40"/>
      <c r="AB308" s="40"/>
      <c r="AC308" s="40"/>
      <c r="AD308" s="40"/>
      <c r="AE308" s="40"/>
      <c r="AR308" s="217" t="s">
        <v>175</v>
      </c>
      <c r="AT308" s="217" t="s">
        <v>137</v>
      </c>
      <c r="AU308" s="217" t="s">
        <v>82</v>
      </c>
      <c r="AY308" s="19" t="s">
        <v>134</v>
      </c>
      <c r="BE308" s="218">
        <f>IF(N308="základní",J308,0)</f>
        <v>0</v>
      </c>
      <c r="BF308" s="218">
        <f>IF(N308="snížená",J308,0)</f>
        <v>0</v>
      </c>
      <c r="BG308" s="218">
        <f>IF(N308="zákl. přenesená",J308,0)</f>
        <v>0</v>
      </c>
      <c r="BH308" s="218">
        <f>IF(N308="sníž. přenesená",J308,0)</f>
        <v>0</v>
      </c>
      <c r="BI308" s="218">
        <f>IF(N308="nulová",J308,0)</f>
        <v>0</v>
      </c>
      <c r="BJ308" s="19" t="s">
        <v>80</v>
      </c>
      <c r="BK308" s="218">
        <f>ROUND(I308*H308,2)</f>
        <v>0</v>
      </c>
      <c r="BL308" s="19" t="s">
        <v>175</v>
      </c>
      <c r="BM308" s="217" t="s">
        <v>437</v>
      </c>
    </row>
    <row r="309" s="2" customFormat="1">
      <c r="A309" s="40"/>
      <c r="B309" s="41"/>
      <c r="C309" s="42"/>
      <c r="D309" s="219" t="s">
        <v>143</v>
      </c>
      <c r="E309" s="42"/>
      <c r="F309" s="220" t="s">
        <v>436</v>
      </c>
      <c r="G309" s="42"/>
      <c r="H309" s="42"/>
      <c r="I309" s="221"/>
      <c r="J309" s="42"/>
      <c r="K309" s="42"/>
      <c r="L309" s="46"/>
      <c r="M309" s="222"/>
      <c r="N309" s="223"/>
      <c r="O309" s="86"/>
      <c r="P309" s="86"/>
      <c r="Q309" s="86"/>
      <c r="R309" s="86"/>
      <c r="S309" s="86"/>
      <c r="T309" s="87"/>
      <c r="U309" s="40"/>
      <c r="V309" s="40"/>
      <c r="W309" s="40"/>
      <c r="X309" s="40"/>
      <c r="Y309" s="40"/>
      <c r="Z309" s="40"/>
      <c r="AA309" s="40"/>
      <c r="AB309" s="40"/>
      <c r="AC309" s="40"/>
      <c r="AD309" s="40"/>
      <c r="AE309" s="40"/>
      <c r="AT309" s="19" t="s">
        <v>143</v>
      </c>
      <c r="AU309" s="19" t="s">
        <v>82</v>
      </c>
    </row>
    <row r="310" s="2" customFormat="1">
      <c r="A310" s="40"/>
      <c r="B310" s="41"/>
      <c r="C310" s="42"/>
      <c r="D310" s="219" t="s">
        <v>146</v>
      </c>
      <c r="E310" s="42"/>
      <c r="F310" s="224" t="s">
        <v>438</v>
      </c>
      <c r="G310" s="42"/>
      <c r="H310" s="42"/>
      <c r="I310" s="221"/>
      <c r="J310" s="42"/>
      <c r="K310" s="42"/>
      <c r="L310" s="46"/>
      <c r="M310" s="222"/>
      <c r="N310" s="223"/>
      <c r="O310" s="86"/>
      <c r="P310" s="86"/>
      <c r="Q310" s="86"/>
      <c r="R310" s="86"/>
      <c r="S310" s="86"/>
      <c r="T310" s="87"/>
      <c r="U310" s="40"/>
      <c r="V310" s="40"/>
      <c r="W310" s="40"/>
      <c r="X310" s="40"/>
      <c r="Y310" s="40"/>
      <c r="Z310" s="40"/>
      <c r="AA310" s="40"/>
      <c r="AB310" s="40"/>
      <c r="AC310" s="40"/>
      <c r="AD310" s="40"/>
      <c r="AE310" s="40"/>
      <c r="AT310" s="19" t="s">
        <v>146</v>
      </c>
      <c r="AU310" s="19" t="s">
        <v>82</v>
      </c>
    </row>
    <row r="311" s="2" customFormat="1" ht="16.5" customHeight="1">
      <c r="A311" s="40"/>
      <c r="B311" s="41"/>
      <c r="C311" s="206" t="s">
        <v>296</v>
      </c>
      <c r="D311" s="206" t="s">
        <v>137</v>
      </c>
      <c r="E311" s="207" t="s">
        <v>439</v>
      </c>
      <c r="F311" s="208" t="s">
        <v>440</v>
      </c>
      <c r="G311" s="209" t="s">
        <v>140</v>
      </c>
      <c r="H311" s="210">
        <v>2.3999999999999999</v>
      </c>
      <c r="I311" s="211"/>
      <c r="J311" s="212">
        <f>ROUND(I311*H311,2)</f>
        <v>0</v>
      </c>
      <c r="K311" s="208" t="s">
        <v>141</v>
      </c>
      <c r="L311" s="46"/>
      <c r="M311" s="213" t="s">
        <v>19</v>
      </c>
      <c r="N311" s="214" t="s">
        <v>43</v>
      </c>
      <c r="O311" s="86"/>
      <c r="P311" s="215">
        <f>O311*H311</f>
        <v>0</v>
      </c>
      <c r="Q311" s="215">
        <v>0</v>
      </c>
      <c r="R311" s="215">
        <f>Q311*H311</f>
        <v>0</v>
      </c>
      <c r="S311" s="215">
        <v>0</v>
      </c>
      <c r="T311" s="216">
        <f>S311*H311</f>
        <v>0</v>
      </c>
      <c r="U311" s="40"/>
      <c r="V311" s="40"/>
      <c r="W311" s="40"/>
      <c r="X311" s="40"/>
      <c r="Y311" s="40"/>
      <c r="Z311" s="40"/>
      <c r="AA311" s="40"/>
      <c r="AB311" s="40"/>
      <c r="AC311" s="40"/>
      <c r="AD311" s="40"/>
      <c r="AE311" s="40"/>
      <c r="AR311" s="217" t="s">
        <v>175</v>
      </c>
      <c r="AT311" s="217" t="s">
        <v>137</v>
      </c>
      <c r="AU311" s="217" t="s">
        <v>82</v>
      </c>
      <c r="AY311" s="19" t="s">
        <v>134</v>
      </c>
      <c r="BE311" s="218">
        <f>IF(N311="základní",J311,0)</f>
        <v>0</v>
      </c>
      <c r="BF311" s="218">
        <f>IF(N311="snížená",J311,0)</f>
        <v>0</v>
      </c>
      <c r="BG311" s="218">
        <f>IF(N311="zákl. přenesená",J311,0)</f>
        <v>0</v>
      </c>
      <c r="BH311" s="218">
        <f>IF(N311="sníž. přenesená",J311,0)</f>
        <v>0</v>
      </c>
      <c r="BI311" s="218">
        <f>IF(N311="nulová",J311,0)</f>
        <v>0</v>
      </c>
      <c r="BJ311" s="19" t="s">
        <v>80</v>
      </c>
      <c r="BK311" s="218">
        <f>ROUND(I311*H311,2)</f>
        <v>0</v>
      </c>
      <c r="BL311" s="19" t="s">
        <v>175</v>
      </c>
      <c r="BM311" s="217" t="s">
        <v>441</v>
      </c>
    </row>
    <row r="312" s="2" customFormat="1">
      <c r="A312" s="40"/>
      <c r="B312" s="41"/>
      <c r="C312" s="42"/>
      <c r="D312" s="219" t="s">
        <v>143</v>
      </c>
      <c r="E312" s="42"/>
      <c r="F312" s="220" t="s">
        <v>440</v>
      </c>
      <c r="G312" s="42"/>
      <c r="H312" s="42"/>
      <c r="I312" s="221"/>
      <c r="J312" s="42"/>
      <c r="K312" s="42"/>
      <c r="L312" s="46"/>
      <c r="M312" s="222"/>
      <c r="N312" s="223"/>
      <c r="O312" s="86"/>
      <c r="P312" s="86"/>
      <c r="Q312" s="86"/>
      <c r="R312" s="86"/>
      <c r="S312" s="86"/>
      <c r="T312" s="87"/>
      <c r="U312" s="40"/>
      <c r="V312" s="40"/>
      <c r="W312" s="40"/>
      <c r="X312" s="40"/>
      <c r="Y312" s="40"/>
      <c r="Z312" s="40"/>
      <c r="AA312" s="40"/>
      <c r="AB312" s="40"/>
      <c r="AC312" s="40"/>
      <c r="AD312" s="40"/>
      <c r="AE312" s="40"/>
      <c r="AT312" s="19" t="s">
        <v>143</v>
      </c>
      <c r="AU312" s="19" t="s">
        <v>82</v>
      </c>
    </row>
    <row r="313" s="2" customFormat="1">
      <c r="A313" s="40"/>
      <c r="B313" s="41"/>
      <c r="C313" s="42"/>
      <c r="D313" s="219" t="s">
        <v>146</v>
      </c>
      <c r="E313" s="42"/>
      <c r="F313" s="224" t="s">
        <v>438</v>
      </c>
      <c r="G313" s="42"/>
      <c r="H313" s="42"/>
      <c r="I313" s="221"/>
      <c r="J313" s="42"/>
      <c r="K313" s="42"/>
      <c r="L313" s="46"/>
      <c r="M313" s="222"/>
      <c r="N313" s="223"/>
      <c r="O313" s="86"/>
      <c r="P313" s="86"/>
      <c r="Q313" s="86"/>
      <c r="R313" s="86"/>
      <c r="S313" s="86"/>
      <c r="T313" s="87"/>
      <c r="U313" s="40"/>
      <c r="V313" s="40"/>
      <c r="W313" s="40"/>
      <c r="X313" s="40"/>
      <c r="Y313" s="40"/>
      <c r="Z313" s="40"/>
      <c r="AA313" s="40"/>
      <c r="AB313" s="40"/>
      <c r="AC313" s="40"/>
      <c r="AD313" s="40"/>
      <c r="AE313" s="40"/>
      <c r="AT313" s="19" t="s">
        <v>146</v>
      </c>
      <c r="AU313" s="19" t="s">
        <v>82</v>
      </c>
    </row>
    <row r="314" s="2" customFormat="1" ht="24.15" customHeight="1">
      <c r="A314" s="40"/>
      <c r="B314" s="41"/>
      <c r="C314" s="206" t="s">
        <v>442</v>
      </c>
      <c r="D314" s="206" t="s">
        <v>137</v>
      </c>
      <c r="E314" s="207" t="s">
        <v>443</v>
      </c>
      <c r="F314" s="208" t="s">
        <v>444</v>
      </c>
      <c r="G314" s="209" t="s">
        <v>287</v>
      </c>
      <c r="H314" s="210">
        <v>2.3999999999999999</v>
      </c>
      <c r="I314" s="211"/>
      <c r="J314" s="212">
        <f>ROUND(I314*H314,2)</f>
        <v>0</v>
      </c>
      <c r="K314" s="208" t="s">
        <v>141</v>
      </c>
      <c r="L314" s="46"/>
      <c r="M314" s="213" t="s">
        <v>19</v>
      </c>
      <c r="N314" s="214" t="s">
        <v>43</v>
      </c>
      <c r="O314" s="86"/>
      <c r="P314" s="215">
        <f>O314*H314</f>
        <v>0</v>
      </c>
      <c r="Q314" s="215">
        <v>0</v>
      </c>
      <c r="R314" s="215">
        <f>Q314*H314</f>
        <v>0</v>
      </c>
      <c r="S314" s="215">
        <v>0</v>
      </c>
      <c r="T314" s="216">
        <f>S314*H314</f>
        <v>0</v>
      </c>
      <c r="U314" s="40"/>
      <c r="V314" s="40"/>
      <c r="W314" s="40"/>
      <c r="X314" s="40"/>
      <c r="Y314" s="40"/>
      <c r="Z314" s="40"/>
      <c r="AA314" s="40"/>
      <c r="AB314" s="40"/>
      <c r="AC314" s="40"/>
      <c r="AD314" s="40"/>
      <c r="AE314" s="40"/>
      <c r="AR314" s="217" t="s">
        <v>175</v>
      </c>
      <c r="AT314" s="217" t="s">
        <v>137</v>
      </c>
      <c r="AU314" s="217" t="s">
        <v>82</v>
      </c>
      <c r="AY314" s="19" t="s">
        <v>134</v>
      </c>
      <c r="BE314" s="218">
        <f>IF(N314="základní",J314,0)</f>
        <v>0</v>
      </c>
      <c r="BF314" s="218">
        <f>IF(N314="snížená",J314,0)</f>
        <v>0</v>
      </c>
      <c r="BG314" s="218">
        <f>IF(N314="zákl. přenesená",J314,0)</f>
        <v>0</v>
      </c>
      <c r="BH314" s="218">
        <f>IF(N314="sníž. přenesená",J314,0)</f>
        <v>0</v>
      </c>
      <c r="BI314" s="218">
        <f>IF(N314="nulová",J314,0)</f>
        <v>0</v>
      </c>
      <c r="BJ314" s="19" t="s">
        <v>80</v>
      </c>
      <c r="BK314" s="218">
        <f>ROUND(I314*H314,2)</f>
        <v>0</v>
      </c>
      <c r="BL314" s="19" t="s">
        <v>175</v>
      </c>
      <c r="BM314" s="217" t="s">
        <v>445</v>
      </c>
    </row>
    <row r="315" s="2" customFormat="1">
      <c r="A315" s="40"/>
      <c r="B315" s="41"/>
      <c r="C315" s="42"/>
      <c r="D315" s="219" t="s">
        <v>143</v>
      </c>
      <c r="E315" s="42"/>
      <c r="F315" s="220" t="s">
        <v>444</v>
      </c>
      <c r="G315" s="42"/>
      <c r="H315" s="42"/>
      <c r="I315" s="221"/>
      <c r="J315" s="42"/>
      <c r="K315" s="42"/>
      <c r="L315" s="46"/>
      <c r="M315" s="222"/>
      <c r="N315" s="223"/>
      <c r="O315" s="86"/>
      <c r="P315" s="86"/>
      <c r="Q315" s="86"/>
      <c r="R315" s="86"/>
      <c r="S315" s="86"/>
      <c r="T315" s="87"/>
      <c r="U315" s="40"/>
      <c r="V315" s="40"/>
      <c r="W315" s="40"/>
      <c r="X315" s="40"/>
      <c r="Y315" s="40"/>
      <c r="Z315" s="40"/>
      <c r="AA315" s="40"/>
      <c r="AB315" s="40"/>
      <c r="AC315" s="40"/>
      <c r="AD315" s="40"/>
      <c r="AE315" s="40"/>
      <c r="AT315" s="19" t="s">
        <v>143</v>
      </c>
      <c r="AU315" s="19" t="s">
        <v>82</v>
      </c>
    </row>
    <row r="316" s="2" customFormat="1">
      <c r="A316" s="40"/>
      <c r="B316" s="41"/>
      <c r="C316" s="42"/>
      <c r="D316" s="219" t="s">
        <v>146</v>
      </c>
      <c r="E316" s="42"/>
      <c r="F316" s="224" t="s">
        <v>438</v>
      </c>
      <c r="G316" s="42"/>
      <c r="H316" s="42"/>
      <c r="I316" s="221"/>
      <c r="J316" s="42"/>
      <c r="K316" s="42"/>
      <c r="L316" s="46"/>
      <c r="M316" s="222"/>
      <c r="N316" s="223"/>
      <c r="O316" s="86"/>
      <c r="P316" s="86"/>
      <c r="Q316" s="86"/>
      <c r="R316" s="86"/>
      <c r="S316" s="86"/>
      <c r="T316" s="87"/>
      <c r="U316" s="40"/>
      <c r="V316" s="40"/>
      <c r="W316" s="40"/>
      <c r="X316" s="40"/>
      <c r="Y316" s="40"/>
      <c r="Z316" s="40"/>
      <c r="AA316" s="40"/>
      <c r="AB316" s="40"/>
      <c r="AC316" s="40"/>
      <c r="AD316" s="40"/>
      <c r="AE316" s="40"/>
      <c r="AT316" s="19" t="s">
        <v>146</v>
      </c>
      <c r="AU316" s="19" t="s">
        <v>82</v>
      </c>
    </row>
    <row r="317" s="2" customFormat="1" ht="24.15" customHeight="1">
      <c r="A317" s="40"/>
      <c r="B317" s="41"/>
      <c r="C317" s="206" t="s">
        <v>302</v>
      </c>
      <c r="D317" s="206" t="s">
        <v>137</v>
      </c>
      <c r="E317" s="207" t="s">
        <v>446</v>
      </c>
      <c r="F317" s="208" t="s">
        <v>447</v>
      </c>
      <c r="G317" s="209" t="s">
        <v>140</v>
      </c>
      <c r="H317" s="210">
        <v>2.3999999999999999</v>
      </c>
      <c r="I317" s="211"/>
      <c r="J317" s="212">
        <f>ROUND(I317*H317,2)</f>
        <v>0</v>
      </c>
      <c r="K317" s="208" t="s">
        <v>141</v>
      </c>
      <c r="L317" s="46"/>
      <c r="M317" s="213" t="s">
        <v>19</v>
      </c>
      <c r="N317" s="214" t="s">
        <v>43</v>
      </c>
      <c r="O317" s="86"/>
      <c r="P317" s="215">
        <f>O317*H317</f>
        <v>0</v>
      </c>
      <c r="Q317" s="215">
        <v>0</v>
      </c>
      <c r="R317" s="215">
        <f>Q317*H317</f>
        <v>0</v>
      </c>
      <c r="S317" s="215">
        <v>0</v>
      </c>
      <c r="T317" s="216">
        <f>S317*H317</f>
        <v>0</v>
      </c>
      <c r="U317" s="40"/>
      <c r="V317" s="40"/>
      <c r="W317" s="40"/>
      <c r="X317" s="40"/>
      <c r="Y317" s="40"/>
      <c r="Z317" s="40"/>
      <c r="AA317" s="40"/>
      <c r="AB317" s="40"/>
      <c r="AC317" s="40"/>
      <c r="AD317" s="40"/>
      <c r="AE317" s="40"/>
      <c r="AR317" s="217" t="s">
        <v>175</v>
      </c>
      <c r="AT317" s="217" t="s">
        <v>137</v>
      </c>
      <c r="AU317" s="217" t="s">
        <v>82</v>
      </c>
      <c r="AY317" s="19" t="s">
        <v>134</v>
      </c>
      <c r="BE317" s="218">
        <f>IF(N317="základní",J317,0)</f>
        <v>0</v>
      </c>
      <c r="BF317" s="218">
        <f>IF(N317="snížená",J317,0)</f>
        <v>0</v>
      </c>
      <c r="BG317" s="218">
        <f>IF(N317="zákl. přenesená",J317,0)</f>
        <v>0</v>
      </c>
      <c r="BH317" s="218">
        <f>IF(N317="sníž. přenesená",J317,0)</f>
        <v>0</v>
      </c>
      <c r="BI317" s="218">
        <f>IF(N317="nulová",J317,0)</f>
        <v>0</v>
      </c>
      <c r="BJ317" s="19" t="s">
        <v>80</v>
      </c>
      <c r="BK317" s="218">
        <f>ROUND(I317*H317,2)</f>
        <v>0</v>
      </c>
      <c r="BL317" s="19" t="s">
        <v>175</v>
      </c>
      <c r="BM317" s="217" t="s">
        <v>448</v>
      </c>
    </row>
    <row r="318" s="2" customFormat="1">
      <c r="A318" s="40"/>
      <c r="B318" s="41"/>
      <c r="C318" s="42"/>
      <c r="D318" s="219" t="s">
        <v>143</v>
      </c>
      <c r="E318" s="42"/>
      <c r="F318" s="220" t="s">
        <v>447</v>
      </c>
      <c r="G318" s="42"/>
      <c r="H318" s="42"/>
      <c r="I318" s="221"/>
      <c r="J318" s="42"/>
      <c r="K318" s="42"/>
      <c r="L318" s="46"/>
      <c r="M318" s="222"/>
      <c r="N318" s="223"/>
      <c r="O318" s="86"/>
      <c r="P318" s="86"/>
      <c r="Q318" s="86"/>
      <c r="R318" s="86"/>
      <c r="S318" s="86"/>
      <c r="T318" s="87"/>
      <c r="U318" s="40"/>
      <c r="V318" s="40"/>
      <c r="W318" s="40"/>
      <c r="X318" s="40"/>
      <c r="Y318" s="40"/>
      <c r="Z318" s="40"/>
      <c r="AA318" s="40"/>
      <c r="AB318" s="40"/>
      <c r="AC318" s="40"/>
      <c r="AD318" s="40"/>
      <c r="AE318" s="40"/>
      <c r="AT318" s="19" t="s">
        <v>143</v>
      </c>
      <c r="AU318" s="19" t="s">
        <v>82</v>
      </c>
    </row>
    <row r="319" s="2" customFormat="1">
      <c r="A319" s="40"/>
      <c r="B319" s="41"/>
      <c r="C319" s="42"/>
      <c r="D319" s="219" t="s">
        <v>146</v>
      </c>
      <c r="E319" s="42"/>
      <c r="F319" s="224" t="s">
        <v>449</v>
      </c>
      <c r="G319" s="42"/>
      <c r="H319" s="42"/>
      <c r="I319" s="221"/>
      <c r="J319" s="42"/>
      <c r="K319" s="42"/>
      <c r="L319" s="46"/>
      <c r="M319" s="222"/>
      <c r="N319" s="223"/>
      <c r="O319" s="86"/>
      <c r="P319" s="86"/>
      <c r="Q319" s="86"/>
      <c r="R319" s="86"/>
      <c r="S319" s="86"/>
      <c r="T319" s="87"/>
      <c r="U319" s="40"/>
      <c r="V319" s="40"/>
      <c r="W319" s="40"/>
      <c r="X319" s="40"/>
      <c r="Y319" s="40"/>
      <c r="Z319" s="40"/>
      <c r="AA319" s="40"/>
      <c r="AB319" s="40"/>
      <c r="AC319" s="40"/>
      <c r="AD319" s="40"/>
      <c r="AE319" s="40"/>
      <c r="AT319" s="19" t="s">
        <v>146</v>
      </c>
      <c r="AU319" s="19" t="s">
        <v>82</v>
      </c>
    </row>
    <row r="320" s="14" customFormat="1">
      <c r="A320" s="14"/>
      <c r="B320" s="235"/>
      <c r="C320" s="236"/>
      <c r="D320" s="219" t="s">
        <v>163</v>
      </c>
      <c r="E320" s="237" t="s">
        <v>19</v>
      </c>
      <c r="F320" s="238" t="s">
        <v>450</v>
      </c>
      <c r="G320" s="236"/>
      <c r="H320" s="239">
        <v>2.3999999999999999</v>
      </c>
      <c r="I320" s="240"/>
      <c r="J320" s="236"/>
      <c r="K320" s="236"/>
      <c r="L320" s="241"/>
      <c r="M320" s="242"/>
      <c r="N320" s="243"/>
      <c r="O320" s="243"/>
      <c r="P320" s="243"/>
      <c r="Q320" s="243"/>
      <c r="R320" s="243"/>
      <c r="S320" s="243"/>
      <c r="T320" s="244"/>
      <c r="U320" s="14"/>
      <c r="V320" s="14"/>
      <c r="W320" s="14"/>
      <c r="X320" s="14"/>
      <c r="Y320" s="14"/>
      <c r="Z320" s="14"/>
      <c r="AA320" s="14"/>
      <c r="AB320" s="14"/>
      <c r="AC320" s="14"/>
      <c r="AD320" s="14"/>
      <c r="AE320" s="14"/>
      <c r="AT320" s="245" t="s">
        <v>163</v>
      </c>
      <c r="AU320" s="245" t="s">
        <v>82</v>
      </c>
      <c r="AV320" s="14" t="s">
        <v>82</v>
      </c>
      <c r="AW320" s="14" t="s">
        <v>31</v>
      </c>
      <c r="AX320" s="14" t="s">
        <v>72</v>
      </c>
      <c r="AY320" s="245" t="s">
        <v>134</v>
      </c>
    </row>
    <row r="321" s="15" customFormat="1">
      <c r="A321" s="15"/>
      <c r="B321" s="246"/>
      <c r="C321" s="247"/>
      <c r="D321" s="219" t="s">
        <v>163</v>
      </c>
      <c r="E321" s="248" t="s">
        <v>19</v>
      </c>
      <c r="F321" s="249" t="s">
        <v>168</v>
      </c>
      <c r="G321" s="247"/>
      <c r="H321" s="250">
        <v>2.3999999999999999</v>
      </c>
      <c r="I321" s="251"/>
      <c r="J321" s="247"/>
      <c r="K321" s="247"/>
      <c r="L321" s="252"/>
      <c r="M321" s="253"/>
      <c r="N321" s="254"/>
      <c r="O321" s="254"/>
      <c r="P321" s="254"/>
      <c r="Q321" s="254"/>
      <c r="R321" s="254"/>
      <c r="S321" s="254"/>
      <c r="T321" s="255"/>
      <c r="U321" s="15"/>
      <c r="V321" s="15"/>
      <c r="W321" s="15"/>
      <c r="X321" s="15"/>
      <c r="Y321" s="15"/>
      <c r="Z321" s="15"/>
      <c r="AA321" s="15"/>
      <c r="AB321" s="15"/>
      <c r="AC321" s="15"/>
      <c r="AD321" s="15"/>
      <c r="AE321" s="15"/>
      <c r="AT321" s="256" t="s">
        <v>163</v>
      </c>
      <c r="AU321" s="256" t="s">
        <v>82</v>
      </c>
      <c r="AV321" s="15" t="s">
        <v>142</v>
      </c>
      <c r="AW321" s="15" t="s">
        <v>31</v>
      </c>
      <c r="AX321" s="15" t="s">
        <v>80</v>
      </c>
      <c r="AY321" s="256" t="s">
        <v>134</v>
      </c>
    </row>
    <row r="322" s="2" customFormat="1" ht="16.5" customHeight="1">
      <c r="A322" s="40"/>
      <c r="B322" s="41"/>
      <c r="C322" s="268" t="s">
        <v>451</v>
      </c>
      <c r="D322" s="268" t="s">
        <v>330</v>
      </c>
      <c r="E322" s="269" t="s">
        <v>452</v>
      </c>
      <c r="F322" s="270" t="s">
        <v>453</v>
      </c>
      <c r="G322" s="271" t="s">
        <v>140</v>
      </c>
      <c r="H322" s="272">
        <v>2.3999999999999999</v>
      </c>
      <c r="I322" s="273"/>
      <c r="J322" s="274">
        <f>ROUND(I322*H322,2)</f>
        <v>0</v>
      </c>
      <c r="K322" s="270" t="s">
        <v>141</v>
      </c>
      <c r="L322" s="275"/>
      <c r="M322" s="276" t="s">
        <v>19</v>
      </c>
      <c r="N322" s="277" t="s">
        <v>43</v>
      </c>
      <c r="O322" s="86"/>
      <c r="P322" s="215">
        <f>O322*H322</f>
        <v>0</v>
      </c>
      <c r="Q322" s="215">
        <v>0</v>
      </c>
      <c r="R322" s="215">
        <f>Q322*H322</f>
        <v>0</v>
      </c>
      <c r="S322" s="215">
        <v>0</v>
      </c>
      <c r="T322" s="216">
        <f>S322*H322</f>
        <v>0</v>
      </c>
      <c r="U322" s="40"/>
      <c r="V322" s="40"/>
      <c r="W322" s="40"/>
      <c r="X322" s="40"/>
      <c r="Y322" s="40"/>
      <c r="Z322" s="40"/>
      <c r="AA322" s="40"/>
      <c r="AB322" s="40"/>
      <c r="AC322" s="40"/>
      <c r="AD322" s="40"/>
      <c r="AE322" s="40"/>
      <c r="AR322" s="217" t="s">
        <v>216</v>
      </c>
      <c r="AT322" s="217" t="s">
        <v>330</v>
      </c>
      <c r="AU322" s="217" t="s">
        <v>82</v>
      </c>
      <c r="AY322" s="19" t="s">
        <v>134</v>
      </c>
      <c r="BE322" s="218">
        <f>IF(N322="základní",J322,0)</f>
        <v>0</v>
      </c>
      <c r="BF322" s="218">
        <f>IF(N322="snížená",J322,0)</f>
        <v>0</v>
      </c>
      <c r="BG322" s="218">
        <f>IF(N322="zákl. přenesená",J322,0)</f>
        <v>0</v>
      </c>
      <c r="BH322" s="218">
        <f>IF(N322="sníž. přenesená",J322,0)</f>
        <v>0</v>
      </c>
      <c r="BI322" s="218">
        <f>IF(N322="nulová",J322,0)</f>
        <v>0</v>
      </c>
      <c r="BJ322" s="19" t="s">
        <v>80</v>
      </c>
      <c r="BK322" s="218">
        <f>ROUND(I322*H322,2)</f>
        <v>0</v>
      </c>
      <c r="BL322" s="19" t="s">
        <v>175</v>
      </c>
      <c r="BM322" s="217" t="s">
        <v>454</v>
      </c>
    </row>
    <row r="323" s="2" customFormat="1">
      <c r="A323" s="40"/>
      <c r="B323" s="41"/>
      <c r="C323" s="42"/>
      <c r="D323" s="219" t="s">
        <v>143</v>
      </c>
      <c r="E323" s="42"/>
      <c r="F323" s="220" t="s">
        <v>453</v>
      </c>
      <c r="G323" s="42"/>
      <c r="H323" s="42"/>
      <c r="I323" s="221"/>
      <c r="J323" s="42"/>
      <c r="K323" s="42"/>
      <c r="L323" s="46"/>
      <c r="M323" s="222"/>
      <c r="N323" s="223"/>
      <c r="O323" s="86"/>
      <c r="P323" s="86"/>
      <c r="Q323" s="86"/>
      <c r="R323" s="86"/>
      <c r="S323" s="86"/>
      <c r="T323" s="87"/>
      <c r="U323" s="40"/>
      <c r="V323" s="40"/>
      <c r="W323" s="40"/>
      <c r="X323" s="40"/>
      <c r="Y323" s="40"/>
      <c r="Z323" s="40"/>
      <c r="AA323" s="40"/>
      <c r="AB323" s="40"/>
      <c r="AC323" s="40"/>
      <c r="AD323" s="40"/>
      <c r="AE323" s="40"/>
      <c r="AT323" s="19" t="s">
        <v>143</v>
      </c>
      <c r="AU323" s="19" t="s">
        <v>82</v>
      </c>
    </row>
    <row r="324" s="2" customFormat="1" ht="21.75" customHeight="1">
      <c r="A324" s="40"/>
      <c r="B324" s="41"/>
      <c r="C324" s="206" t="s">
        <v>306</v>
      </c>
      <c r="D324" s="206" t="s">
        <v>137</v>
      </c>
      <c r="E324" s="207" t="s">
        <v>455</v>
      </c>
      <c r="F324" s="208" t="s">
        <v>456</v>
      </c>
      <c r="G324" s="209" t="s">
        <v>140</v>
      </c>
      <c r="H324" s="210">
        <v>2.3999999999999999</v>
      </c>
      <c r="I324" s="211"/>
      <c r="J324" s="212">
        <f>ROUND(I324*H324,2)</f>
        <v>0</v>
      </c>
      <c r="K324" s="208" t="s">
        <v>141</v>
      </c>
      <c r="L324" s="46"/>
      <c r="M324" s="213" t="s">
        <v>19</v>
      </c>
      <c r="N324" s="214" t="s">
        <v>43</v>
      </c>
      <c r="O324" s="86"/>
      <c r="P324" s="215">
        <f>O324*H324</f>
        <v>0</v>
      </c>
      <c r="Q324" s="215">
        <v>0</v>
      </c>
      <c r="R324" s="215">
        <f>Q324*H324</f>
        <v>0</v>
      </c>
      <c r="S324" s="215">
        <v>0</v>
      </c>
      <c r="T324" s="216">
        <f>S324*H324</f>
        <v>0</v>
      </c>
      <c r="U324" s="40"/>
      <c r="V324" s="40"/>
      <c r="W324" s="40"/>
      <c r="X324" s="40"/>
      <c r="Y324" s="40"/>
      <c r="Z324" s="40"/>
      <c r="AA324" s="40"/>
      <c r="AB324" s="40"/>
      <c r="AC324" s="40"/>
      <c r="AD324" s="40"/>
      <c r="AE324" s="40"/>
      <c r="AR324" s="217" t="s">
        <v>175</v>
      </c>
      <c r="AT324" s="217" t="s">
        <v>137</v>
      </c>
      <c r="AU324" s="217" t="s">
        <v>82</v>
      </c>
      <c r="AY324" s="19" t="s">
        <v>134</v>
      </c>
      <c r="BE324" s="218">
        <f>IF(N324="základní",J324,0)</f>
        <v>0</v>
      </c>
      <c r="BF324" s="218">
        <f>IF(N324="snížená",J324,0)</f>
        <v>0</v>
      </c>
      <c r="BG324" s="218">
        <f>IF(N324="zákl. přenesená",J324,0)</f>
        <v>0</v>
      </c>
      <c r="BH324" s="218">
        <f>IF(N324="sníž. přenesená",J324,0)</f>
        <v>0</v>
      </c>
      <c r="BI324" s="218">
        <f>IF(N324="nulová",J324,0)</f>
        <v>0</v>
      </c>
      <c r="BJ324" s="19" t="s">
        <v>80</v>
      </c>
      <c r="BK324" s="218">
        <f>ROUND(I324*H324,2)</f>
        <v>0</v>
      </c>
      <c r="BL324" s="19" t="s">
        <v>175</v>
      </c>
      <c r="BM324" s="217" t="s">
        <v>457</v>
      </c>
    </row>
    <row r="325" s="2" customFormat="1">
      <c r="A325" s="40"/>
      <c r="B325" s="41"/>
      <c r="C325" s="42"/>
      <c r="D325" s="219" t="s">
        <v>143</v>
      </c>
      <c r="E325" s="42"/>
      <c r="F325" s="220" t="s">
        <v>456</v>
      </c>
      <c r="G325" s="42"/>
      <c r="H325" s="42"/>
      <c r="I325" s="221"/>
      <c r="J325" s="42"/>
      <c r="K325" s="42"/>
      <c r="L325" s="46"/>
      <c r="M325" s="222"/>
      <c r="N325" s="223"/>
      <c r="O325" s="86"/>
      <c r="P325" s="86"/>
      <c r="Q325" s="86"/>
      <c r="R325" s="86"/>
      <c r="S325" s="86"/>
      <c r="T325" s="87"/>
      <c r="U325" s="40"/>
      <c r="V325" s="40"/>
      <c r="W325" s="40"/>
      <c r="X325" s="40"/>
      <c r="Y325" s="40"/>
      <c r="Z325" s="40"/>
      <c r="AA325" s="40"/>
      <c r="AB325" s="40"/>
      <c r="AC325" s="40"/>
      <c r="AD325" s="40"/>
      <c r="AE325" s="40"/>
      <c r="AT325" s="19" t="s">
        <v>143</v>
      </c>
      <c r="AU325" s="19" t="s">
        <v>82</v>
      </c>
    </row>
    <row r="326" s="2" customFormat="1">
      <c r="A326" s="40"/>
      <c r="B326" s="41"/>
      <c r="C326" s="42"/>
      <c r="D326" s="219" t="s">
        <v>146</v>
      </c>
      <c r="E326" s="42"/>
      <c r="F326" s="224" t="s">
        <v>449</v>
      </c>
      <c r="G326" s="42"/>
      <c r="H326" s="42"/>
      <c r="I326" s="221"/>
      <c r="J326" s="42"/>
      <c r="K326" s="42"/>
      <c r="L326" s="46"/>
      <c r="M326" s="222"/>
      <c r="N326" s="223"/>
      <c r="O326" s="86"/>
      <c r="P326" s="86"/>
      <c r="Q326" s="86"/>
      <c r="R326" s="86"/>
      <c r="S326" s="86"/>
      <c r="T326" s="87"/>
      <c r="U326" s="40"/>
      <c r="V326" s="40"/>
      <c r="W326" s="40"/>
      <c r="X326" s="40"/>
      <c r="Y326" s="40"/>
      <c r="Z326" s="40"/>
      <c r="AA326" s="40"/>
      <c r="AB326" s="40"/>
      <c r="AC326" s="40"/>
      <c r="AD326" s="40"/>
      <c r="AE326" s="40"/>
      <c r="AT326" s="19" t="s">
        <v>146</v>
      </c>
      <c r="AU326" s="19" t="s">
        <v>82</v>
      </c>
    </row>
    <row r="327" s="2" customFormat="1" ht="16.5" customHeight="1">
      <c r="A327" s="40"/>
      <c r="B327" s="41"/>
      <c r="C327" s="206" t="s">
        <v>458</v>
      </c>
      <c r="D327" s="206" t="s">
        <v>137</v>
      </c>
      <c r="E327" s="207" t="s">
        <v>459</v>
      </c>
      <c r="F327" s="208" t="s">
        <v>460</v>
      </c>
      <c r="G327" s="209" t="s">
        <v>287</v>
      </c>
      <c r="H327" s="210">
        <v>4</v>
      </c>
      <c r="I327" s="211"/>
      <c r="J327" s="212">
        <f>ROUND(I327*H327,2)</f>
        <v>0</v>
      </c>
      <c r="K327" s="208" t="s">
        <v>141</v>
      </c>
      <c r="L327" s="46"/>
      <c r="M327" s="213" t="s">
        <v>19</v>
      </c>
      <c r="N327" s="214" t="s">
        <v>43</v>
      </c>
      <c r="O327" s="86"/>
      <c r="P327" s="215">
        <f>O327*H327</f>
        <v>0</v>
      </c>
      <c r="Q327" s="215">
        <v>0</v>
      </c>
      <c r="R327" s="215">
        <f>Q327*H327</f>
        <v>0</v>
      </c>
      <c r="S327" s="215">
        <v>0</v>
      </c>
      <c r="T327" s="216">
        <f>S327*H327</f>
        <v>0</v>
      </c>
      <c r="U327" s="40"/>
      <c r="V327" s="40"/>
      <c r="W327" s="40"/>
      <c r="X327" s="40"/>
      <c r="Y327" s="40"/>
      <c r="Z327" s="40"/>
      <c r="AA327" s="40"/>
      <c r="AB327" s="40"/>
      <c r="AC327" s="40"/>
      <c r="AD327" s="40"/>
      <c r="AE327" s="40"/>
      <c r="AR327" s="217" t="s">
        <v>175</v>
      </c>
      <c r="AT327" s="217" t="s">
        <v>137</v>
      </c>
      <c r="AU327" s="217" t="s">
        <v>82</v>
      </c>
      <c r="AY327" s="19" t="s">
        <v>134</v>
      </c>
      <c r="BE327" s="218">
        <f>IF(N327="základní",J327,0)</f>
        <v>0</v>
      </c>
      <c r="BF327" s="218">
        <f>IF(N327="snížená",J327,0)</f>
        <v>0</v>
      </c>
      <c r="BG327" s="218">
        <f>IF(N327="zákl. přenesená",J327,0)</f>
        <v>0</v>
      </c>
      <c r="BH327" s="218">
        <f>IF(N327="sníž. přenesená",J327,0)</f>
        <v>0</v>
      </c>
      <c r="BI327" s="218">
        <f>IF(N327="nulová",J327,0)</f>
        <v>0</v>
      </c>
      <c r="BJ327" s="19" t="s">
        <v>80</v>
      </c>
      <c r="BK327" s="218">
        <f>ROUND(I327*H327,2)</f>
        <v>0</v>
      </c>
      <c r="BL327" s="19" t="s">
        <v>175</v>
      </c>
      <c r="BM327" s="217" t="s">
        <v>461</v>
      </c>
    </row>
    <row r="328" s="2" customFormat="1">
      <c r="A328" s="40"/>
      <c r="B328" s="41"/>
      <c r="C328" s="42"/>
      <c r="D328" s="219" t="s">
        <v>143</v>
      </c>
      <c r="E328" s="42"/>
      <c r="F328" s="220" t="s">
        <v>460</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9" t="s">
        <v>143</v>
      </c>
      <c r="AU328" s="19" t="s">
        <v>82</v>
      </c>
    </row>
    <row r="329" s="2" customFormat="1">
      <c r="A329" s="40"/>
      <c r="B329" s="41"/>
      <c r="C329" s="42"/>
      <c r="D329" s="219" t="s">
        <v>146</v>
      </c>
      <c r="E329" s="42"/>
      <c r="F329" s="224" t="s">
        <v>462</v>
      </c>
      <c r="G329" s="42"/>
      <c r="H329" s="42"/>
      <c r="I329" s="221"/>
      <c r="J329" s="42"/>
      <c r="K329" s="42"/>
      <c r="L329" s="46"/>
      <c r="M329" s="222"/>
      <c r="N329" s="223"/>
      <c r="O329" s="86"/>
      <c r="P329" s="86"/>
      <c r="Q329" s="86"/>
      <c r="R329" s="86"/>
      <c r="S329" s="86"/>
      <c r="T329" s="87"/>
      <c r="U329" s="40"/>
      <c r="V329" s="40"/>
      <c r="W329" s="40"/>
      <c r="X329" s="40"/>
      <c r="Y329" s="40"/>
      <c r="Z329" s="40"/>
      <c r="AA329" s="40"/>
      <c r="AB329" s="40"/>
      <c r="AC329" s="40"/>
      <c r="AD329" s="40"/>
      <c r="AE329" s="40"/>
      <c r="AT329" s="19" t="s">
        <v>146</v>
      </c>
      <c r="AU329" s="19" t="s">
        <v>82</v>
      </c>
    </row>
    <row r="330" s="2" customFormat="1" ht="21.75" customHeight="1">
      <c r="A330" s="40"/>
      <c r="B330" s="41"/>
      <c r="C330" s="206" t="s">
        <v>311</v>
      </c>
      <c r="D330" s="206" t="s">
        <v>137</v>
      </c>
      <c r="E330" s="207" t="s">
        <v>463</v>
      </c>
      <c r="F330" s="208" t="s">
        <v>464</v>
      </c>
      <c r="G330" s="209" t="s">
        <v>287</v>
      </c>
      <c r="H330" s="210">
        <v>2</v>
      </c>
      <c r="I330" s="211"/>
      <c r="J330" s="212">
        <f>ROUND(I330*H330,2)</f>
        <v>0</v>
      </c>
      <c r="K330" s="208" t="s">
        <v>141</v>
      </c>
      <c r="L330" s="46"/>
      <c r="M330" s="213" t="s">
        <v>19</v>
      </c>
      <c r="N330" s="214" t="s">
        <v>43</v>
      </c>
      <c r="O330" s="86"/>
      <c r="P330" s="215">
        <f>O330*H330</f>
        <v>0</v>
      </c>
      <c r="Q330" s="215">
        <v>0</v>
      </c>
      <c r="R330" s="215">
        <f>Q330*H330</f>
        <v>0</v>
      </c>
      <c r="S330" s="215">
        <v>0</v>
      </c>
      <c r="T330" s="216">
        <f>S330*H330</f>
        <v>0</v>
      </c>
      <c r="U330" s="40"/>
      <c r="V330" s="40"/>
      <c r="W330" s="40"/>
      <c r="X330" s="40"/>
      <c r="Y330" s="40"/>
      <c r="Z330" s="40"/>
      <c r="AA330" s="40"/>
      <c r="AB330" s="40"/>
      <c r="AC330" s="40"/>
      <c r="AD330" s="40"/>
      <c r="AE330" s="40"/>
      <c r="AR330" s="217" t="s">
        <v>175</v>
      </c>
      <c r="AT330" s="217" t="s">
        <v>137</v>
      </c>
      <c r="AU330" s="217" t="s">
        <v>82</v>
      </c>
      <c r="AY330" s="19" t="s">
        <v>134</v>
      </c>
      <c r="BE330" s="218">
        <f>IF(N330="základní",J330,0)</f>
        <v>0</v>
      </c>
      <c r="BF330" s="218">
        <f>IF(N330="snížená",J330,0)</f>
        <v>0</v>
      </c>
      <c r="BG330" s="218">
        <f>IF(N330="zákl. přenesená",J330,0)</f>
        <v>0</v>
      </c>
      <c r="BH330" s="218">
        <f>IF(N330="sníž. přenesená",J330,0)</f>
        <v>0</v>
      </c>
      <c r="BI330" s="218">
        <f>IF(N330="nulová",J330,0)</f>
        <v>0</v>
      </c>
      <c r="BJ330" s="19" t="s">
        <v>80</v>
      </c>
      <c r="BK330" s="218">
        <f>ROUND(I330*H330,2)</f>
        <v>0</v>
      </c>
      <c r="BL330" s="19" t="s">
        <v>175</v>
      </c>
      <c r="BM330" s="217" t="s">
        <v>465</v>
      </c>
    </row>
    <row r="331" s="2" customFormat="1">
      <c r="A331" s="40"/>
      <c r="B331" s="41"/>
      <c r="C331" s="42"/>
      <c r="D331" s="219" t="s">
        <v>143</v>
      </c>
      <c r="E331" s="42"/>
      <c r="F331" s="220" t="s">
        <v>464</v>
      </c>
      <c r="G331" s="42"/>
      <c r="H331" s="42"/>
      <c r="I331" s="221"/>
      <c r="J331" s="42"/>
      <c r="K331" s="42"/>
      <c r="L331" s="46"/>
      <c r="M331" s="222"/>
      <c r="N331" s="223"/>
      <c r="O331" s="86"/>
      <c r="P331" s="86"/>
      <c r="Q331" s="86"/>
      <c r="R331" s="86"/>
      <c r="S331" s="86"/>
      <c r="T331" s="87"/>
      <c r="U331" s="40"/>
      <c r="V331" s="40"/>
      <c r="W331" s="40"/>
      <c r="X331" s="40"/>
      <c r="Y331" s="40"/>
      <c r="Z331" s="40"/>
      <c r="AA331" s="40"/>
      <c r="AB331" s="40"/>
      <c r="AC331" s="40"/>
      <c r="AD331" s="40"/>
      <c r="AE331" s="40"/>
      <c r="AT331" s="19" t="s">
        <v>143</v>
      </c>
      <c r="AU331" s="19" t="s">
        <v>82</v>
      </c>
    </row>
    <row r="332" s="2" customFormat="1">
      <c r="A332" s="40"/>
      <c r="B332" s="41"/>
      <c r="C332" s="42"/>
      <c r="D332" s="219" t="s">
        <v>146</v>
      </c>
      <c r="E332" s="42"/>
      <c r="F332" s="224" t="s">
        <v>462</v>
      </c>
      <c r="G332" s="42"/>
      <c r="H332" s="42"/>
      <c r="I332" s="221"/>
      <c r="J332" s="42"/>
      <c r="K332" s="42"/>
      <c r="L332" s="46"/>
      <c r="M332" s="222"/>
      <c r="N332" s="223"/>
      <c r="O332" s="86"/>
      <c r="P332" s="86"/>
      <c r="Q332" s="86"/>
      <c r="R332" s="86"/>
      <c r="S332" s="86"/>
      <c r="T332" s="87"/>
      <c r="U332" s="40"/>
      <c r="V332" s="40"/>
      <c r="W332" s="40"/>
      <c r="X332" s="40"/>
      <c r="Y332" s="40"/>
      <c r="Z332" s="40"/>
      <c r="AA332" s="40"/>
      <c r="AB332" s="40"/>
      <c r="AC332" s="40"/>
      <c r="AD332" s="40"/>
      <c r="AE332" s="40"/>
      <c r="AT332" s="19" t="s">
        <v>146</v>
      </c>
      <c r="AU332" s="19" t="s">
        <v>82</v>
      </c>
    </row>
    <row r="333" s="2" customFormat="1" ht="24.15" customHeight="1">
      <c r="A333" s="40"/>
      <c r="B333" s="41"/>
      <c r="C333" s="206" t="s">
        <v>466</v>
      </c>
      <c r="D333" s="206" t="s">
        <v>137</v>
      </c>
      <c r="E333" s="207" t="s">
        <v>467</v>
      </c>
      <c r="F333" s="208" t="s">
        <v>468</v>
      </c>
      <c r="G333" s="209" t="s">
        <v>224</v>
      </c>
      <c r="H333" s="210">
        <v>0.053999999999999999</v>
      </c>
      <c r="I333" s="211"/>
      <c r="J333" s="212">
        <f>ROUND(I333*H333,2)</f>
        <v>0</v>
      </c>
      <c r="K333" s="208" t="s">
        <v>141</v>
      </c>
      <c r="L333" s="46"/>
      <c r="M333" s="213" t="s">
        <v>19</v>
      </c>
      <c r="N333" s="214" t="s">
        <v>43</v>
      </c>
      <c r="O333" s="86"/>
      <c r="P333" s="215">
        <f>O333*H333</f>
        <v>0</v>
      </c>
      <c r="Q333" s="215">
        <v>0</v>
      </c>
      <c r="R333" s="215">
        <f>Q333*H333</f>
        <v>0</v>
      </c>
      <c r="S333" s="215">
        <v>0</v>
      </c>
      <c r="T333" s="216">
        <f>S333*H333</f>
        <v>0</v>
      </c>
      <c r="U333" s="40"/>
      <c r="V333" s="40"/>
      <c r="W333" s="40"/>
      <c r="X333" s="40"/>
      <c r="Y333" s="40"/>
      <c r="Z333" s="40"/>
      <c r="AA333" s="40"/>
      <c r="AB333" s="40"/>
      <c r="AC333" s="40"/>
      <c r="AD333" s="40"/>
      <c r="AE333" s="40"/>
      <c r="AR333" s="217" t="s">
        <v>175</v>
      </c>
      <c r="AT333" s="217" t="s">
        <v>137</v>
      </c>
      <c r="AU333" s="217" t="s">
        <v>82</v>
      </c>
      <c r="AY333" s="19" t="s">
        <v>134</v>
      </c>
      <c r="BE333" s="218">
        <f>IF(N333="základní",J333,0)</f>
        <v>0</v>
      </c>
      <c r="BF333" s="218">
        <f>IF(N333="snížená",J333,0)</f>
        <v>0</v>
      </c>
      <c r="BG333" s="218">
        <f>IF(N333="zákl. přenesená",J333,0)</f>
        <v>0</v>
      </c>
      <c r="BH333" s="218">
        <f>IF(N333="sníž. přenesená",J333,0)</f>
        <v>0</v>
      </c>
      <c r="BI333" s="218">
        <f>IF(N333="nulová",J333,0)</f>
        <v>0</v>
      </c>
      <c r="BJ333" s="19" t="s">
        <v>80</v>
      </c>
      <c r="BK333" s="218">
        <f>ROUND(I333*H333,2)</f>
        <v>0</v>
      </c>
      <c r="BL333" s="19" t="s">
        <v>175</v>
      </c>
      <c r="BM333" s="217" t="s">
        <v>469</v>
      </c>
    </row>
    <row r="334" s="2" customFormat="1">
      <c r="A334" s="40"/>
      <c r="B334" s="41"/>
      <c r="C334" s="42"/>
      <c r="D334" s="219" t="s">
        <v>143</v>
      </c>
      <c r="E334" s="42"/>
      <c r="F334" s="220" t="s">
        <v>468</v>
      </c>
      <c r="G334" s="42"/>
      <c r="H334" s="42"/>
      <c r="I334" s="221"/>
      <c r="J334" s="42"/>
      <c r="K334" s="42"/>
      <c r="L334" s="46"/>
      <c r="M334" s="222"/>
      <c r="N334" s="223"/>
      <c r="O334" s="86"/>
      <c r="P334" s="86"/>
      <c r="Q334" s="86"/>
      <c r="R334" s="86"/>
      <c r="S334" s="86"/>
      <c r="T334" s="87"/>
      <c r="U334" s="40"/>
      <c r="V334" s="40"/>
      <c r="W334" s="40"/>
      <c r="X334" s="40"/>
      <c r="Y334" s="40"/>
      <c r="Z334" s="40"/>
      <c r="AA334" s="40"/>
      <c r="AB334" s="40"/>
      <c r="AC334" s="40"/>
      <c r="AD334" s="40"/>
      <c r="AE334" s="40"/>
      <c r="AT334" s="19" t="s">
        <v>143</v>
      </c>
      <c r="AU334" s="19" t="s">
        <v>82</v>
      </c>
    </row>
    <row r="335" s="2" customFormat="1">
      <c r="A335" s="40"/>
      <c r="B335" s="41"/>
      <c r="C335" s="42"/>
      <c r="D335" s="219" t="s">
        <v>146</v>
      </c>
      <c r="E335" s="42"/>
      <c r="F335" s="224" t="s">
        <v>470</v>
      </c>
      <c r="G335" s="42"/>
      <c r="H335" s="42"/>
      <c r="I335" s="221"/>
      <c r="J335" s="42"/>
      <c r="K335" s="42"/>
      <c r="L335" s="46"/>
      <c r="M335" s="222"/>
      <c r="N335" s="223"/>
      <c r="O335" s="86"/>
      <c r="P335" s="86"/>
      <c r="Q335" s="86"/>
      <c r="R335" s="86"/>
      <c r="S335" s="86"/>
      <c r="T335" s="87"/>
      <c r="U335" s="40"/>
      <c r="V335" s="40"/>
      <c r="W335" s="40"/>
      <c r="X335" s="40"/>
      <c r="Y335" s="40"/>
      <c r="Z335" s="40"/>
      <c r="AA335" s="40"/>
      <c r="AB335" s="40"/>
      <c r="AC335" s="40"/>
      <c r="AD335" s="40"/>
      <c r="AE335" s="40"/>
      <c r="AT335" s="19" t="s">
        <v>146</v>
      </c>
      <c r="AU335" s="19" t="s">
        <v>82</v>
      </c>
    </row>
    <row r="336" s="12" customFormat="1" ht="22.8" customHeight="1">
      <c r="A336" s="12"/>
      <c r="B336" s="190"/>
      <c r="C336" s="191"/>
      <c r="D336" s="192" t="s">
        <v>71</v>
      </c>
      <c r="E336" s="204" t="s">
        <v>471</v>
      </c>
      <c r="F336" s="204" t="s">
        <v>472</v>
      </c>
      <c r="G336" s="191"/>
      <c r="H336" s="191"/>
      <c r="I336" s="194"/>
      <c r="J336" s="205">
        <f>BK336</f>
        <v>0</v>
      </c>
      <c r="K336" s="191"/>
      <c r="L336" s="196"/>
      <c r="M336" s="197"/>
      <c r="N336" s="198"/>
      <c r="O336" s="198"/>
      <c r="P336" s="199">
        <f>SUM(P337:P380)</f>
        <v>0</v>
      </c>
      <c r="Q336" s="198"/>
      <c r="R336" s="199">
        <f>SUM(R337:R380)</f>
        <v>0</v>
      </c>
      <c r="S336" s="198"/>
      <c r="T336" s="200">
        <f>SUM(T337:T380)</f>
        <v>0</v>
      </c>
      <c r="U336" s="12"/>
      <c r="V336" s="12"/>
      <c r="W336" s="12"/>
      <c r="X336" s="12"/>
      <c r="Y336" s="12"/>
      <c r="Z336" s="12"/>
      <c r="AA336" s="12"/>
      <c r="AB336" s="12"/>
      <c r="AC336" s="12"/>
      <c r="AD336" s="12"/>
      <c r="AE336" s="12"/>
      <c r="AR336" s="201" t="s">
        <v>82</v>
      </c>
      <c r="AT336" s="202" t="s">
        <v>71</v>
      </c>
      <c r="AU336" s="202" t="s">
        <v>80</v>
      </c>
      <c r="AY336" s="201" t="s">
        <v>134</v>
      </c>
      <c r="BK336" s="203">
        <f>SUM(BK337:BK380)</f>
        <v>0</v>
      </c>
    </row>
    <row r="337" s="2" customFormat="1" ht="21.75" customHeight="1">
      <c r="A337" s="40"/>
      <c r="B337" s="41"/>
      <c r="C337" s="206" t="s">
        <v>317</v>
      </c>
      <c r="D337" s="206" t="s">
        <v>137</v>
      </c>
      <c r="E337" s="207" t="s">
        <v>473</v>
      </c>
      <c r="F337" s="208" t="s">
        <v>474</v>
      </c>
      <c r="G337" s="209" t="s">
        <v>140</v>
      </c>
      <c r="H337" s="210">
        <v>7.0810000000000004</v>
      </c>
      <c r="I337" s="211"/>
      <c r="J337" s="212">
        <f>ROUND(I337*H337,2)</f>
        <v>0</v>
      </c>
      <c r="K337" s="208" t="s">
        <v>141</v>
      </c>
      <c r="L337" s="46"/>
      <c r="M337" s="213" t="s">
        <v>19</v>
      </c>
      <c r="N337" s="214" t="s">
        <v>43</v>
      </c>
      <c r="O337" s="86"/>
      <c r="P337" s="215">
        <f>O337*H337</f>
        <v>0</v>
      </c>
      <c r="Q337" s="215">
        <v>0</v>
      </c>
      <c r="R337" s="215">
        <f>Q337*H337</f>
        <v>0</v>
      </c>
      <c r="S337" s="215">
        <v>0</v>
      </c>
      <c r="T337" s="216">
        <f>S337*H337</f>
        <v>0</v>
      </c>
      <c r="U337" s="40"/>
      <c r="V337" s="40"/>
      <c r="W337" s="40"/>
      <c r="X337" s="40"/>
      <c r="Y337" s="40"/>
      <c r="Z337" s="40"/>
      <c r="AA337" s="40"/>
      <c r="AB337" s="40"/>
      <c r="AC337" s="40"/>
      <c r="AD337" s="40"/>
      <c r="AE337" s="40"/>
      <c r="AR337" s="217" t="s">
        <v>175</v>
      </c>
      <c r="AT337" s="217" t="s">
        <v>137</v>
      </c>
      <c r="AU337" s="217" t="s">
        <v>82</v>
      </c>
      <c r="AY337" s="19" t="s">
        <v>134</v>
      </c>
      <c r="BE337" s="218">
        <f>IF(N337="základní",J337,0)</f>
        <v>0</v>
      </c>
      <c r="BF337" s="218">
        <f>IF(N337="snížená",J337,0)</f>
        <v>0</v>
      </c>
      <c r="BG337" s="218">
        <f>IF(N337="zákl. přenesená",J337,0)</f>
        <v>0</v>
      </c>
      <c r="BH337" s="218">
        <f>IF(N337="sníž. přenesená",J337,0)</f>
        <v>0</v>
      </c>
      <c r="BI337" s="218">
        <f>IF(N337="nulová",J337,0)</f>
        <v>0</v>
      </c>
      <c r="BJ337" s="19" t="s">
        <v>80</v>
      </c>
      <c r="BK337" s="218">
        <f>ROUND(I337*H337,2)</f>
        <v>0</v>
      </c>
      <c r="BL337" s="19" t="s">
        <v>175</v>
      </c>
      <c r="BM337" s="217" t="s">
        <v>475</v>
      </c>
    </row>
    <row r="338" s="2" customFormat="1">
      <c r="A338" s="40"/>
      <c r="B338" s="41"/>
      <c r="C338" s="42"/>
      <c r="D338" s="219" t="s">
        <v>143</v>
      </c>
      <c r="E338" s="42"/>
      <c r="F338" s="220" t="s">
        <v>474</v>
      </c>
      <c r="G338" s="42"/>
      <c r="H338" s="42"/>
      <c r="I338" s="221"/>
      <c r="J338" s="42"/>
      <c r="K338" s="42"/>
      <c r="L338" s="46"/>
      <c r="M338" s="222"/>
      <c r="N338" s="223"/>
      <c r="O338" s="86"/>
      <c r="P338" s="86"/>
      <c r="Q338" s="86"/>
      <c r="R338" s="86"/>
      <c r="S338" s="86"/>
      <c r="T338" s="87"/>
      <c r="U338" s="40"/>
      <c r="V338" s="40"/>
      <c r="W338" s="40"/>
      <c r="X338" s="40"/>
      <c r="Y338" s="40"/>
      <c r="Z338" s="40"/>
      <c r="AA338" s="40"/>
      <c r="AB338" s="40"/>
      <c r="AC338" s="40"/>
      <c r="AD338" s="40"/>
      <c r="AE338" s="40"/>
      <c r="AT338" s="19" t="s">
        <v>143</v>
      </c>
      <c r="AU338" s="19" t="s">
        <v>82</v>
      </c>
    </row>
    <row r="339" s="2" customFormat="1" ht="16.5" customHeight="1">
      <c r="A339" s="40"/>
      <c r="B339" s="41"/>
      <c r="C339" s="206" t="s">
        <v>476</v>
      </c>
      <c r="D339" s="206" t="s">
        <v>137</v>
      </c>
      <c r="E339" s="207" t="s">
        <v>477</v>
      </c>
      <c r="F339" s="208" t="s">
        <v>478</v>
      </c>
      <c r="G339" s="209" t="s">
        <v>140</v>
      </c>
      <c r="H339" s="210">
        <v>7.0810000000000004</v>
      </c>
      <c r="I339" s="211"/>
      <c r="J339" s="212">
        <f>ROUND(I339*H339,2)</f>
        <v>0</v>
      </c>
      <c r="K339" s="208" t="s">
        <v>141</v>
      </c>
      <c r="L339" s="46"/>
      <c r="M339" s="213" t="s">
        <v>19</v>
      </c>
      <c r="N339" s="214" t="s">
        <v>43</v>
      </c>
      <c r="O339" s="86"/>
      <c r="P339" s="215">
        <f>O339*H339</f>
        <v>0</v>
      </c>
      <c r="Q339" s="215">
        <v>0</v>
      </c>
      <c r="R339" s="215">
        <f>Q339*H339</f>
        <v>0</v>
      </c>
      <c r="S339" s="215">
        <v>0</v>
      </c>
      <c r="T339" s="216">
        <f>S339*H339</f>
        <v>0</v>
      </c>
      <c r="U339" s="40"/>
      <c r="V339" s="40"/>
      <c r="W339" s="40"/>
      <c r="X339" s="40"/>
      <c r="Y339" s="40"/>
      <c r="Z339" s="40"/>
      <c r="AA339" s="40"/>
      <c r="AB339" s="40"/>
      <c r="AC339" s="40"/>
      <c r="AD339" s="40"/>
      <c r="AE339" s="40"/>
      <c r="AR339" s="217" t="s">
        <v>175</v>
      </c>
      <c r="AT339" s="217" t="s">
        <v>137</v>
      </c>
      <c r="AU339" s="217" t="s">
        <v>82</v>
      </c>
      <c r="AY339" s="19" t="s">
        <v>134</v>
      </c>
      <c r="BE339" s="218">
        <f>IF(N339="základní",J339,0)</f>
        <v>0</v>
      </c>
      <c r="BF339" s="218">
        <f>IF(N339="snížená",J339,0)</f>
        <v>0</v>
      </c>
      <c r="BG339" s="218">
        <f>IF(N339="zákl. přenesená",J339,0)</f>
        <v>0</v>
      </c>
      <c r="BH339" s="218">
        <f>IF(N339="sníž. přenesená",J339,0)</f>
        <v>0</v>
      </c>
      <c r="BI339" s="218">
        <f>IF(N339="nulová",J339,0)</f>
        <v>0</v>
      </c>
      <c r="BJ339" s="19" t="s">
        <v>80</v>
      </c>
      <c r="BK339" s="218">
        <f>ROUND(I339*H339,2)</f>
        <v>0</v>
      </c>
      <c r="BL339" s="19" t="s">
        <v>175</v>
      </c>
      <c r="BM339" s="217" t="s">
        <v>479</v>
      </c>
    </row>
    <row r="340" s="2" customFormat="1">
      <c r="A340" s="40"/>
      <c r="B340" s="41"/>
      <c r="C340" s="42"/>
      <c r="D340" s="219" t="s">
        <v>143</v>
      </c>
      <c r="E340" s="42"/>
      <c r="F340" s="220" t="s">
        <v>478</v>
      </c>
      <c r="G340" s="42"/>
      <c r="H340" s="42"/>
      <c r="I340" s="221"/>
      <c r="J340" s="42"/>
      <c r="K340" s="42"/>
      <c r="L340" s="46"/>
      <c r="M340" s="222"/>
      <c r="N340" s="223"/>
      <c r="O340" s="86"/>
      <c r="P340" s="86"/>
      <c r="Q340" s="86"/>
      <c r="R340" s="86"/>
      <c r="S340" s="86"/>
      <c r="T340" s="87"/>
      <c r="U340" s="40"/>
      <c r="V340" s="40"/>
      <c r="W340" s="40"/>
      <c r="X340" s="40"/>
      <c r="Y340" s="40"/>
      <c r="Z340" s="40"/>
      <c r="AA340" s="40"/>
      <c r="AB340" s="40"/>
      <c r="AC340" s="40"/>
      <c r="AD340" s="40"/>
      <c r="AE340" s="40"/>
      <c r="AT340" s="19" t="s">
        <v>143</v>
      </c>
      <c r="AU340" s="19" t="s">
        <v>82</v>
      </c>
    </row>
    <row r="341" s="2" customFormat="1" ht="16.5" customHeight="1">
      <c r="A341" s="40"/>
      <c r="B341" s="41"/>
      <c r="C341" s="206" t="s">
        <v>321</v>
      </c>
      <c r="D341" s="206" t="s">
        <v>137</v>
      </c>
      <c r="E341" s="207" t="s">
        <v>480</v>
      </c>
      <c r="F341" s="208" t="s">
        <v>481</v>
      </c>
      <c r="G341" s="209" t="s">
        <v>140</v>
      </c>
      <c r="H341" s="210">
        <v>7.0810000000000004</v>
      </c>
      <c r="I341" s="211"/>
      <c r="J341" s="212">
        <f>ROUND(I341*H341,2)</f>
        <v>0</v>
      </c>
      <c r="K341" s="208" t="s">
        <v>141</v>
      </c>
      <c r="L341" s="46"/>
      <c r="M341" s="213" t="s">
        <v>19</v>
      </c>
      <c r="N341" s="214" t="s">
        <v>43</v>
      </c>
      <c r="O341" s="86"/>
      <c r="P341" s="215">
        <f>O341*H341</f>
        <v>0</v>
      </c>
      <c r="Q341" s="215">
        <v>0</v>
      </c>
      <c r="R341" s="215">
        <f>Q341*H341</f>
        <v>0</v>
      </c>
      <c r="S341" s="215">
        <v>0</v>
      </c>
      <c r="T341" s="216">
        <f>S341*H341</f>
        <v>0</v>
      </c>
      <c r="U341" s="40"/>
      <c r="V341" s="40"/>
      <c r="W341" s="40"/>
      <c r="X341" s="40"/>
      <c r="Y341" s="40"/>
      <c r="Z341" s="40"/>
      <c r="AA341" s="40"/>
      <c r="AB341" s="40"/>
      <c r="AC341" s="40"/>
      <c r="AD341" s="40"/>
      <c r="AE341" s="40"/>
      <c r="AR341" s="217" t="s">
        <v>175</v>
      </c>
      <c r="AT341" s="217" t="s">
        <v>137</v>
      </c>
      <c r="AU341" s="217" t="s">
        <v>82</v>
      </c>
      <c r="AY341" s="19" t="s">
        <v>134</v>
      </c>
      <c r="BE341" s="218">
        <f>IF(N341="základní",J341,0)</f>
        <v>0</v>
      </c>
      <c r="BF341" s="218">
        <f>IF(N341="snížená",J341,0)</f>
        <v>0</v>
      </c>
      <c r="BG341" s="218">
        <f>IF(N341="zákl. přenesená",J341,0)</f>
        <v>0</v>
      </c>
      <c r="BH341" s="218">
        <f>IF(N341="sníž. přenesená",J341,0)</f>
        <v>0</v>
      </c>
      <c r="BI341" s="218">
        <f>IF(N341="nulová",J341,0)</f>
        <v>0</v>
      </c>
      <c r="BJ341" s="19" t="s">
        <v>80</v>
      </c>
      <c r="BK341" s="218">
        <f>ROUND(I341*H341,2)</f>
        <v>0</v>
      </c>
      <c r="BL341" s="19" t="s">
        <v>175</v>
      </c>
      <c r="BM341" s="217" t="s">
        <v>482</v>
      </c>
    </row>
    <row r="342" s="2" customFormat="1">
      <c r="A342" s="40"/>
      <c r="B342" s="41"/>
      <c r="C342" s="42"/>
      <c r="D342" s="219" t="s">
        <v>143</v>
      </c>
      <c r="E342" s="42"/>
      <c r="F342" s="220" t="s">
        <v>481</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9" t="s">
        <v>143</v>
      </c>
      <c r="AU342" s="19" t="s">
        <v>82</v>
      </c>
    </row>
    <row r="343" s="2" customFormat="1" ht="16.5" customHeight="1">
      <c r="A343" s="40"/>
      <c r="B343" s="41"/>
      <c r="C343" s="206" t="s">
        <v>483</v>
      </c>
      <c r="D343" s="206" t="s">
        <v>137</v>
      </c>
      <c r="E343" s="207" t="s">
        <v>484</v>
      </c>
      <c r="F343" s="208" t="s">
        <v>485</v>
      </c>
      <c r="G343" s="209" t="s">
        <v>140</v>
      </c>
      <c r="H343" s="210">
        <v>7.0810000000000004</v>
      </c>
      <c r="I343" s="211"/>
      <c r="J343" s="212">
        <f>ROUND(I343*H343,2)</f>
        <v>0</v>
      </c>
      <c r="K343" s="208" t="s">
        <v>141</v>
      </c>
      <c r="L343" s="46"/>
      <c r="M343" s="213" t="s">
        <v>19</v>
      </c>
      <c r="N343" s="214" t="s">
        <v>43</v>
      </c>
      <c r="O343" s="86"/>
      <c r="P343" s="215">
        <f>O343*H343</f>
        <v>0</v>
      </c>
      <c r="Q343" s="215">
        <v>0</v>
      </c>
      <c r="R343" s="215">
        <f>Q343*H343</f>
        <v>0</v>
      </c>
      <c r="S343" s="215">
        <v>0</v>
      </c>
      <c r="T343" s="216">
        <f>S343*H343</f>
        <v>0</v>
      </c>
      <c r="U343" s="40"/>
      <c r="V343" s="40"/>
      <c r="W343" s="40"/>
      <c r="X343" s="40"/>
      <c r="Y343" s="40"/>
      <c r="Z343" s="40"/>
      <c r="AA343" s="40"/>
      <c r="AB343" s="40"/>
      <c r="AC343" s="40"/>
      <c r="AD343" s="40"/>
      <c r="AE343" s="40"/>
      <c r="AR343" s="217" t="s">
        <v>175</v>
      </c>
      <c r="AT343" s="217" t="s">
        <v>137</v>
      </c>
      <c r="AU343" s="217" t="s">
        <v>82</v>
      </c>
      <c r="AY343" s="19" t="s">
        <v>134</v>
      </c>
      <c r="BE343" s="218">
        <f>IF(N343="základní",J343,0)</f>
        <v>0</v>
      </c>
      <c r="BF343" s="218">
        <f>IF(N343="snížená",J343,0)</f>
        <v>0</v>
      </c>
      <c r="BG343" s="218">
        <f>IF(N343="zákl. přenesená",J343,0)</f>
        <v>0</v>
      </c>
      <c r="BH343" s="218">
        <f>IF(N343="sníž. přenesená",J343,0)</f>
        <v>0</v>
      </c>
      <c r="BI343" s="218">
        <f>IF(N343="nulová",J343,0)</f>
        <v>0</v>
      </c>
      <c r="BJ343" s="19" t="s">
        <v>80</v>
      </c>
      <c r="BK343" s="218">
        <f>ROUND(I343*H343,2)</f>
        <v>0</v>
      </c>
      <c r="BL343" s="19" t="s">
        <v>175</v>
      </c>
      <c r="BM343" s="217" t="s">
        <v>486</v>
      </c>
    </row>
    <row r="344" s="2" customFormat="1">
      <c r="A344" s="40"/>
      <c r="B344" s="41"/>
      <c r="C344" s="42"/>
      <c r="D344" s="219" t="s">
        <v>143</v>
      </c>
      <c r="E344" s="42"/>
      <c r="F344" s="220" t="s">
        <v>485</v>
      </c>
      <c r="G344" s="42"/>
      <c r="H344" s="42"/>
      <c r="I344" s="221"/>
      <c r="J344" s="42"/>
      <c r="K344" s="42"/>
      <c r="L344" s="46"/>
      <c r="M344" s="222"/>
      <c r="N344" s="223"/>
      <c r="O344" s="86"/>
      <c r="P344" s="86"/>
      <c r="Q344" s="86"/>
      <c r="R344" s="86"/>
      <c r="S344" s="86"/>
      <c r="T344" s="87"/>
      <c r="U344" s="40"/>
      <c r="V344" s="40"/>
      <c r="W344" s="40"/>
      <c r="X344" s="40"/>
      <c r="Y344" s="40"/>
      <c r="Z344" s="40"/>
      <c r="AA344" s="40"/>
      <c r="AB344" s="40"/>
      <c r="AC344" s="40"/>
      <c r="AD344" s="40"/>
      <c r="AE344" s="40"/>
      <c r="AT344" s="19" t="s">
        <v>143</v>
      </c>
      <c r="AU344" s="19" t="s">
        <v>82</v>
      </c>
    </row>
    <row r="345" s="2" customFormat="1" ht="16.5" customHeight="1">
      <c r="A345" s="40"/>
      <c r="B345" s="41"/>
      <c r="C345" s="206" t="s">
        <v>325</v>
      </c>
      <c r="D345" s="206" t="s">
        <v>137</v>
      </c>
      <c r="E345" s="207" t="s">
        <v>487</v>
      </c>
      <c r="F345" s="208" t="s">
        <v>488</v>
      </c>
      <c r="G345" s="209" t="s">
        <v>140</v>
      </c>
      <c r="H345" s="210">
        <v>7.0810000000000004</v>
      </c>
      <c r="I345" s="211"/>
      <c r="J345" s="212">
        <f>ROUND(I345*H345,2)</f>
        <v>0</v>
      </c>
      <c r="K345" s="208" t="s">
        <v>141</v>
      </c>
      <c r="L345" s="46"/>
      <c r="M345" s="213" t="s">
        <v>19</v>
      </c>
      <c r="N345" s="214" t="s">
        <v>43</v>
      </c>
      <c r="O345" s="86"/>
      <c r="P345" s="215">
        <f>O345*H345</f>
        <v>0</v>
      </c>
      <c r="Q345" s="215">
        <v>0</v>
      </c>
      <c r="R345" s="215">
        <f>Q345*H345</f>
        <v>0</v>
      </c>
      <c r="S345" s="215">
        <v>0</v>
      </c>
      <c r="T345" s="216">
        <f>S345*H345</f>
        <v>0</v>
      </c>
      <c r="U345" s="40"/>
      <c r="V345" s="40"/>
      <c r="W345" s="40"/>
      <c r="X345" s="40"/>
      <c r="Y345" s="40"/>
      <c r="Z345" s="40"/>
      <c r="AA345" s="40"/>
      <c r="AB345" s="40"/>
      <c r="AC345" s="40"/>
      <c r="AD345" s="40"/>
      <c r="AE345" s="40"/>
      <c r="AR345" s="217" t="s">
        <v>175</v>
      </c>
      <c r="AT345" s="217" t="s">
        <v>137</v>
      </c>
      <c r="AU345" s="217" t="s">
        <v>82</v>
      </c>
      <c r="AY345" s="19" t="s">
        <v>134</v>
      </c>
      <c r="BE345" s="218">
        <f>IF(N345="základní",J345,0)</f>
        <v>0</v>
      </c>
      <c r="BF345" s="218">
        <f>IF(N345="snížená",J345,0)</f>
        <v>0</v>
      </c>
      <c r="BG345" s="218">
        <f>IF(N345="zákl. přenesená",J345,0)</f>
        <v>0</v>
      </c>
      <c r="BH345" s="218">
        <f>IF(N345="sníž. přenesená",J345,0)</f>
        <v>0</v>
      </c>
      <c r="BI345" s="218">
        <f>IF(N345="nulová",J345,0)</f>
        <v>0</v>
      </c>
      <c r="BJ345" s="19" t="s">
        <v>80</v>
      </c>
      <c r="BK345" s="218">
        <f>ROUND(I345*H345,2)</f>
        <v>0</v>
      </c>
      <c r="BL345" s="19" t="s">
        <v>175</v>
      </c>
      <c r="BM345" s="217" t="s">
        <v>489</v>
      </c>
    </row>
    <row r="346" s="2" customFormat="1">
      <c r="A346" s="40"/>
      <c r="B346" s="41"/>
      <c r="C346" s="42"/>
      <c r="D346" s="219" t="s">
        <v>143</v>
      </c>
      <c r="E346" s="42"/>
      <c r="F346" s="220" t="s">
        <v>488</v>
      </c>
      <c r="G346" s="42"/>
      <c r="H346" s="42"/>
      <c r="I346" s="221"/>
      <c r="J346" s="42"/>
      <c r="K346" s="42"/>
      <c r="L346" s="46"/>
      <c r="M346" s="222"/>
      <c r="N346" s="223"/>
      <c r="O346" s="86"/>
      <c r="P346" s="86"/>
      <c r="Q346" s="86"/>
      <c r="R346" s="86"/>
      <c r="S346" s="86"/>
      <c r="T346" s="87"/>
      <c r="U346" s="40"/>
      <c r="V346" s="40"/>
      <c r="W346" s="40"/>
      <c r="X346" s="40"/>
      <c r="Y346" s="40"/>
      <c r="Z346" s="40"/>
      <c r="AA346" s="40"/>
      <c r="AB346" s="40"/>
      <c r="AC346" s="40"/>
      <c r="AD346" s="40"/>
      <c r="AE346" s="40"/>
      <c r="AT346" s="19" t="s">
        <v>143</v>
      </c>
      <c r="AU346" s="19" t="s">
        <v>82</v>
      </c>
    </row>
    <row r="347" s="2" customFormat="1" ht="16.5" customHeight="1">
      <c r="A347" s="40"/>
      <c r="B347" s="41"/>
      <c r="C347" s="206" t="s">
        <v>490</v>
      </c>
      <c r="D347" s="206" t="s">
        <v>137</v>
      </c>
      <c r="E347" s="207" t="s">
        <v>491</v>
      </c>
      <c r="F347" s="208" t="s">
        <v>492</v>
      </c>
      <c r="G347" s="209" t="s">
        <v>140</v>
      </c>
      <c r="H347" s="210">
        <v>7.0810000000000004</v>
      </c>
      <c r="I347" s="211"/>
      <c r="J347" s="212">
        <f>ROUND(I347*H347,2)</f>
        <v>0</v>
      </c>
      <c r="K347" s="208" t="s">
        <v>141</v>
      </c>
      <c r="L347" s="46"/>
      <c r="M347" s="213" t="s">
        <v>19</v>
      </c>
      <c r="N347" s="214" t="s">
        <v>43</v>
      </c>
      <c r="O347" s="86"/>
      <c r="P347" s="215">
        <f>O347*H347</f>
        <v>0</v>
      </c>
      <c r="Q347" s="215">
        <v>0</v>
      </c>
      <c r="R347" s="215">
        <f>Q347*H347</f>
        <v>0</v>
      </c>
      <c r="S347" s="215">
        <v>0</v>
      </c>
      <c r="T347" s="216">
        <f>S347*H347</f>
        <v>0</v>
      </c>
      <c r="U347" s="40"/>
      <c r="V347" s="40"/>
      <c r="W347" s="40"/>
      <c r="X347" s="40"/>
      <c r="Y347" s="40"/>
      <c r="Z347" s="40"/>
      <c r="AA347" s="40"/>
      <c r="AB347" s="40"/>
      <c r="AC347" s="40"/>
      <c r="AD347" s="40"/>
      <c r="AE347" s="40"/>
      <c r="AR347" s="217" t="s">
        <v>175</v>
      </c>
      <c r="AT347" s="217" t="s">
        <v>137</v>
      </c>
      <c r="AU347" s="217" t="s">
        <v>82</v>
      </c>
      <c r="AY347" s="19" t="s">
        <v>134</v>
      </c>
      <c r="BE347" s="218">
        <f>IF(N347="základní",J347,0)</f>
        <v>0</v>
      </c>
      <c r="BF347" s="218">
        <f>IF(N347="snížená",J347,0)</f>
        <v>0</v>
      </c>
      <c r="BG347" s="218">
        <f>IF(N347="zákl. přenesená",J347,0)</f>
        <v>0</v>
      </c>
      <c r="BH347" s="218">
        <f>IF(N347="sníž. přenesená",J347,0)</f>
        <v>0</v>
      </c>
      <c r="BI347" s="218">
        <f>IF(N347="nulová",J347,0)</f>
        <v>0</v>
      </c>
      <c r="BJ347" s="19" t="s">
        <v>80</v>
      </c>
      <c r="BK347" s="218">
        <f>ROUND(I347*H347,2)</f>
        <v>0</v>
      </c>
      <c r="BL347" s="19" t="s">
        <v>175</v>
      </c>
      <c r="BM347" s="217" t="s">
        <v>493</v>
      </c>
    </row>
    <row r="348" s="2" customFormat="1">
      <c r="A348" s="40"/>
      <c r="B348" s="41"/>
      <c r="C348" s="42"/>
      <c r="D348" s="219" t="s">
        <v>143</v>
      </c>
      <c r="E348" s="42"/>
      <c r="F348" s="220" t="s">
        <v>492</v>
      </c>
      <c r="G348" s="42"/>
      <c r="H348" s="42"/>
      <c r="I348" s="221"/>
      <c r="J348" s="42"/>
      <c r="K348" s="42"/>
      <c r="L348" s="46"/>
      <c r="M348" s="222"/>
      <c r="N348" s="223"/>
      <c r="O348" s="86"/>
      <c r="P348" s="86"/>
      <c r="Q348" s="86"/>
      <c r="R348" s="86"/>
      <c r="S348" s="86"/>
      <c r="T348" s="87"/>
      <c r="U348" s="40"/>
      <c r="V348" s="40"/>
      <c r="W348" s="40"/>
      <c r="X348" s="40"/>
      <c r="Y348" s="40"/>
      <c r="Z348" s="40"/>
      <c r="AA348" s="40"/>
      <c r="AB348" s="40"/>
      <c r="AC348" s="40"/>
      <c r="AD348" s="40"/>
      <c r="AE348" s="40"/>
      <c r="AT348" s="19" t="s">
        <v>143</v>
      </c>
      <c r="AU348" s="19" t="s">
        <v>82</v>
      </c>
    </row>
    <row r="349" s="13" customFormat="1">
      <c r="A349" s="13"/>
      <c r="B349" s="225"/>
      <c r="C349" s="226"/>
      <c r="D349" s="219" t="s">
        <v>163</v>
      </c>
      <c r="E349" s="227" t="s">
        <v>19</v>
      </c>
      <c r="F349" s="228" t="s">
        <v>494</v>
      </c>
      <c r="G349" s="226"/>
      <c r="H349" s="227" t="s">
        <v>19</v>
      </c>
      <c r="I349" s="229"/>
      <c r="J349" s="226"/>
      <c r="K349" s="226"/>
      <c r="L349" s="230"/>
      <c r="M349" s="231"/>
      <c r="N349" s="232"/>
      <c r="O349" s="232"/>
      <c r="P349" s="232"/>
      <c r="Q349" s="232"/>
      <c r="R349" s="232"/>
      <c r="S349" s="232"/>
      <c r="T349" s="233"/>
      <c r="U349" s="13"/>
      <c r="V349" s="13"/>
      <c r="W349" s="13"/>
      <c r="X349" s="13"/>
      <c r="Y349" s="13"/>
      <c r="Z349" s="13"/>
      <c r="AA349" s="13"/>
      <c r="AB349" s="13"/>
      <c r="AC349" s="13"/>
      <c r="AD349" s="13"/>
      <c r="AE349" s="13"/>
      <c r="AT349" s="234" t="s">
        <v>163</v>
      </c>
      <c r="AU349" s="234" t="s">
        <v>82</v>
      </c>
      <c r="AV349" s="13" t="s">
        <v>80</v>
      </c>
      <c r="AW349" s="13" t="s">
        <v>31</v>
      </c>
      <c r="AX349" s="13" t="s">
        <v>72</v>
      </c>
      <c r="AY349" s="234" t="s">
        <v>134</v>
      </c>
    </row>
    <row r="350" s="14" customFormat="1">
      <c r="A350" s="14"/>
      <c r="B350" s="235"/>
      <c r="C350" s="236"/>
      <c r="D350" s="219" t="s">
        <v>163</v>
      </c>
      <c r="E350" s="237" t="s">
        <v>19</v>
      </c>
      <c r="F350" s="238" t="s">
        <v>495</v>
      </c>
      <c r="G350" s="236"/>
      <c r="H350" s="239">
        <v>1.2</v>
      </c>
      <c r="I350" s="240"/>
      <c r="J350" s="236"/>
      <c r="K350" s="236"/>
      <c r="L350" s="241"/>
      <c r="M350" s="242"/>
      <c r="N350" s="243"/>
      <c r="O350" s="243"/>
      <c r="P350" s="243"/>
      <c r="Q350" s="243"/>
      <c r="R350" s="243"/>
      <c r="S350" s="243"/>
      <c r="T350" s="244"/>
      <c r="U350" s="14"/>
      <c r="V350" s="14"/>
      <c r="W350" s="14"/>
      <c r="X350" s="14"/>
      <c r="Y350" s="14"/>
      <c r="Z350" s="14"/>
      <c r="AA350" s="14"/>
      <c r="AB350" s="14"/>
      <c r="AC350" s="14"/>
      <c r="AD350" s="14"/>
      <c r="AE350" s="14"/>
      <c r="AT350" s="245" t="s">
        <v>163</v>
      </c>
      <c r="AU350" s="245" t="s">
        <v>82</v>
      </c>
      <c r="AV350" s="14" t="s">
        <v>82</v>
      </c>
      <c r="AW350" s="14" t="s">
        <v>31</v>
      </c>
      <c r="AX350" s="14" t="s">
        <v>72</v>
      </c>
      <c r="AY350" s="245" t="s">
        <v>134</v>
      </c>
    </row>
    <row r="351" s="14" customFormat="1">
      <c r="A351" s="14"/>
      <c r="B351" s="235"/>
      <c r="C351" s="236"/>
      <c r="D351" s="219" t="s">
        <v>163</v>
      </c>
      <c r="E351" s="237" t="s">
        <v>19</v>
      </c>
      <c r="F351" s="238" t="s">
        <v>496</v>
      </c>
      <c r="G351" s="236"/>
      <c r="H351" s="239">
        <v>1.2250000000000001</v>
      </c>
      <c r="I351" s="240"/>
      <c r="J351" s="236"/>
      <c r="K351" s="236"/>
      <c r="L351" s="241"/>
      <c r="M351" s="242"/>
      <c r="N351" s="243"/>
      <c r="O351" s="243"/>
      <c r="P351" s="243"/>
      <c r="Q351" s="243"/>
      <c r="R351" s="243"/>
      <c r="S351" s="243"/>
      <c r="T351" s="244"/>
      <c r="U351" s="14"/>
      <c r="V351" s="14"/>
      <c r="W351" s="14"/>
      <c r="X351" s="14"/>
      <c r="Y351" s="14"/>
      <c r="Z351" s="14"/>
      <c r="AA351" s="14"/>
      <c r="AB351" s="14"/>
      <c r="AC351" s="14"/>
      <c r="AD351" s="14"/>
      <c r="AE351" s="14"/>
      <c r="AT351" s="245" t="s">
        <v>163</v>
      </c>
      <c r="AU351" s="245" t="s">
        <v>82</v>
      </c>
      <c r="AV351" s="14" t="s">
        <v>82</v>
      </c>
      <c r="AW351" s="14" t="s">
        <v>31</v>
      </c>
      <c r="AX351" s="14" t="s">
        <v>72</v>
      </c>
      <c r="AY351" s="245" t="s">
        <v>134</v>
      </c>
    </row>
    <row r="352" s="13" customFormat="1">
      <c r="A352" s="13"/>
      <c r="B352" s="225"/>
      <c r="C352" s="226"/>
      <c r="D352" s="219" t="s">
        <v>163</v>
      </c>
      <c r="E352" s="227" t="s">
        <v>19</v>
      </c>
      <c r="F352" s="228" t="s">
        <v>497</v>
      </c>
      <c r="G352" s="226"/>
      <c r="H352" s="227" t="s">
        <v>19</v>
      </c>
      <c r="I352" s="229"/>
      <c r="J352" s="226"/>
      <c r="K352" s="226"/>
      <c r="L352" s="230"/>
      <c r="M352" s="231"/>
      <c r="N352" s="232"/>
      <c r="O352" s="232"/>
      <c r="P352" s="232"/>
      <c r="Q352" s="232"/>
      <c r="R352" s="232"/>
      <c r="S352" s="232"/>
      <c r="T352" s="233"/>
      <c r="U352" s="13"/>
      <c r="V352" s="13"/>
      <c r="W352" s="13"/>
      <c r="X352" s="13"/>
      <c r="Y352" s="13"/>
      <c r="Z352" s="13"/>
      <c r="AA352" s="13"/>
      <c r="AB352" s="13"/>
      <c r="AC352" s="13"/>
      <c r="AD352" s="13"/>
      <c r="AE352" s="13"/>
      <c r="AT352" s="234" t="s">
        <v>163</v>
      </c>
      <c r="AU352" s="234" t="s">
        <v>82</v>
      </c>
      <c r="AV352" s="13" t="s">
        <v>80</v>
      </c>
      <c r="AW352" s="13" t="s">
        <v>31</v>
      </c>
      <c r="AX352" s="13" t="s">
        <v>72</v>
      </c>
      <c r="AY352" s="234" t="s">
        <v>134</v>
      </c>
    </row>
    <row r="353" s="14" customFormat="1">
      <c r="A353" s="14"/>
      <c r="B353" s="235"/>
      <c r="C353" s="236"/>
      <c r="D353" s="219" t="s">
        <v>163</v>
      </c>
      <c r="E353" s="237" t="s">
        <v>19</v>
      </c>
      <c r="F353" s="238" t="s">
        <v>498</v>
      </c>
      <c r="G353" s="236"/>
      <c r="H353" s="239">
        <v>4.6559999999999997</v>
      </c>
      <c r="I353" s="240"/>
      <c r="J353" s="236"/>
      <c r="K353" s="236"/>
      <c r="L353" s="241"/>
      <c r="M353" s="242"/>
      <c r="N353" s="243"/>
      <c r="O353" s="243"/>
      <c r="P353" s="243"/>
      <c r="Q353" s="243"/>
      <c r="R353" s="243"/>
      <c r="S353" s="243"/>
      <c r="T353" s="244"/>
      <c r="U353" s="14"/>
      <c r="V353" s="14"/>
      <c r="W353" s="14"/>
      <c r="X353" s="14"/>
      <c r="Y353" s="14"/>
      <c r="Z353" s="14"/>
      <c r="AA353" s="14"/>
      <c r="AB353" s="14"/>
      <c r="AC353" s="14"/>
      <c r="AD353" s="14"/>
      <c r="AE353" s="14"/>
      <c r="AT353" s="245" t="s">
        <v>163</v>
      </c>
      <c r="AU353" s="245" t="s">
        <v>82</v>
      </c>
      <c r="AV353" s="14" t="s">
        <v>82</v>
      </c>
      <c r="AW353" s="14" t="s">
        <v>31</v>
      </c>
      <c r="AX353" s="14" t="s">
        <v>72</v>
      </c>
      <c r="AY353" s="245" t="s">
        <v>134</v>
      </c>
    </row>
    <row r="354" s="15" customFormat="1">
      <c r="A354" s="15"/>
      <c r="B354" s="246"/>
      <c r="C354" s="247"/>
      <c r="D354" s="219" t="s">
        <v>163</v>
      </c>
      <c r="E354" s="248" t="s">
        <v>19</v>
      </c>
      <c r="F354" s="249" t="s">
        <v>168</v>
      </c>
      <c r="G354" s="247"/>
      <c r="H354" s="250">
        <v>7.0809999999999995</v>
      </c>
      <c r="I354" s="251"/>
      <c r="J354" s="247"/>
      <c r="K354" s="247"/>
      <c r="L354" s="252"/>
      <c r="M354" s="253"/>
      <c r="N354" s="254"/>
      <c r="O354" s="254"/>
      <c r="P354" s="254"/>
      <c r="Q354" s="254"/>
      <c r="R354" s="254"/>
      <c r="S354" s="254"/>
      <c r="T354" s="255"/>
      <c r="U354" s="15"/>
      <c r="V354" s="15"/>
      <c r="W354" s="15"/>
      <c r="X354" s="15"/>
      <c r="Y354" s="15"/>
      <c r="Z354" s="15"/>
      <c r="AA354" s="15"/>
      <c r="AB354" s="15"/>
      <c r="AC354" s="15"/>
      <c r="AD354" s="15"/>
      <c r="AE354" s="15"/>
      <c r="AT354" s="256" t="s">
        <v>163</v>
      </c>
      <c r="AU354" s="256" t="s">
        <v>82</v>
      </c>
      <c r="AV354" s="15" t="s">
        <v>142</v>
      </c>
      <c r="AW354" s="15" t="s">
        <v>31</v>
      </c>
      <c r="AX354" s="15" t="s">
        <v>80</v>
      </c>
      <c r="AY354" s="256" t="s">
        <v>134</v>
      </c>
    </row>
    <row r="355" s="2" customFormat="1" ht="16.5" customHeight="1">
      <c r="A355" s="40"/>
      <c r="B355" s="41"/>
      <c r="C355" s="206" t="s">
        <v>328</v>
      </c>
      <c r="D355" s="206" t="s">
        <v>137</v>
      </c>
      <c r="E355" s="207" t="s">
        <v>499</v>
      </c>
      <c r="F355" s="208" t="s">
        <v>500</v>
      </c>
      <c r="G355" s="209" t="s">
        <v>140</v>
      </c>
      <c r="H355" s="210">
        <v>16.218</v>
      </c>
      <c r="I355" s="211"/>
      <c r="J355" s="212">
        <f>ROUND(I355*H355,2)</f>
        <v>0</v>
      </c>
      <c r="K355" s="208" t="s">
        <v>141</v>
      </c>
      <c r="L355" s="46"/>
      <c r="M355" s="213" t="s">
        <v>19</v>
      </c>
      <c r="N355" s="214" t="s">
        <v>43</v>
      </c>
      <c r="O355" s="86"/>
      <c r="P355" s="215">
        <f>O355*H355</f>
        <v>0</v>
      </c>
      <c r="Q355" s="215">
        <v>0</v>
      </c>
      <c r="R355" s="215">
        <f>Q355*H355</f>
        <v>0</v>
      </c>
      <c r="S355" s="215">
        <v>0</v>
      </c>
      <c r="T355" s="216">
        <f>S355*H355</f>
        <v>0</v>
      </c>
      <c r="U355" s="40"/>
      <c r="V355" s="40"/>
      <c r="W355" s="40"/>
      <c r="X355" s="40"/>
      <c r="Y355" s="40"/>
      <c r="Z355" s="40"/>
      <c r="AA355" s="40"/>
      <c r="AB355" s="40"/>
      <c r="AC355" s="40"/>
      <c r="AD355" s="40"/>
      <c r="AE355" s="40"/>
      <c r="AR355" s="217" t="s">
        <v>175</v>
      </c>
      <c r="AT355" s="217" t="s">
        <v>137</v>
      </c>
      <c r="AU355" s="217" t="s">
        <v>82</v>
      </c>
      <c r="AY355" s="19" t="s">
        <v>134</v>
      </c>
      <c r="BE355" s="218">
        <f>IF(N355="základní",J355,0)</f>
        <v>0</v>
      </c>
      <c r="BF355" s="218">
        <f>IF(N355="snížená",J355,0)</f>
        <v>0</v>
      </c>
      <c r="BG355" s="218">
        <f>IF(N355="zákl. přenesená",J355,0)</f>
        <v>0</v>
      </c>
      <c r="BH355" s="218">
        <f>IF(N355="sníž. přenesená",J355,0)</f>
        <v>0</v>
      </c>
      <c r="BI355" s="218">
        <f>IF(N355="nulová",J355,0)</f>
        <v>0</v>
      </c>
      <c r="BJ355" s="19" t="s">
        <v>80</v>
      </c>
      <c r="BK355" s="218">
        <f>ROUND(I355*H355,2)</f>
        <v>0</v>
      </c>
      <c r="BL355" s="19" t="s">
        <v>175</v>
      </c>
      <c r="BM355" s="217" t="s">
        <v>501</v>
      </c>
    </row>
    <row r="356" s="2" customFormat="1">
      <c r="A356" s="40"/>
      <c r="B356" s="41"/>
      <c r="C356" s="42"/>
      <c r="D356" s="219" t="s">
        <v>143</v>
      </c>
      <c r="E356" s="42"/>
      <c r="F356" s="220" t="s">
        <v>500</v>
      </c>
      <c r="G356" s="42"/>
      <c r="H356" s="42"/>
      <c r="I356" s="221"/>
      <c r="J356" s="42"/>
      <c r="K356" s="42"/>
      <c r="L356" s="46"/>
      <c r="M356" s="222"/>
      <c r="N356" s="223"/>
      <c r="O356" s="86"/>
      <c r="P356" s="86"/>
      <c r="Q356" s="86"/>
      <c r="R356" s="86"/>
      <c r="S356" s="86"/>
      <c r="T356" s="87"/>
      <c r="U356" s="40"/>
      <c r="V356" s="40"/>
      <c r="W356" s="40"/>
      <c r="X356" s="40"/>
      <c r="Y356" s="40"/>
      <c r="Z356" s="40"/>
      <c r="AA356" s="40"/>
      <c r="AB356" s="40"/>
      <c r="AC356" s="40"/>
      <c r="AD356" s="40"/>
      <c r="AE356" s="40"/>
      <c r="AT356" s="19" t="s">
        <v>143</v>
      </c>
      <c r="AU356" s="19" t="s">
        <v>82</v>
      </c>
    </row>
    <row r="357" s="2" customFormat="1" ht="21.75" customHeight="1">
      <c r="A357" s="40"/>
      <c r="B357" s="41"/>
      <c r="C357" s="206" t="s">
        <v>502</v>
      </c>
      <c r="D357" s="206" t="s">
        <v>137</v>
      </c>
      <c r="E357" s="207" t="s">
        <v>503</v>
      </c>
      <c r="F357" s="208" t="s">
        <v>504</v>
      </c>
      <c r="G357" s="209" t="s">
        <v>140</v>
      </c>
      <c r="H357" s="210">
        <v>16.218</v>
      </c>
      <c r="I357" s="211"/>
      <c r="J357" s="212">
        <f>ROUND(I357*H357,2)</f>
        <v>0</v>
      </c>
      <c r="K357" s="208" t="s">
        <v>141</v>
      </c>
      <c r="L357" s="46"/>
      <c r="M357" s="213" t="s">
        <v>19</v>
      </c>
      <c r="N357" s="214" t="s">
        <v>43</v>
      </c>
      <c r="O357" s="86"/>
      <c r="P357" s="215">
        <f>O357*H357</f>
        <v>0</v>
      </c>
      <c r="Q357" s="215">
        <v>0</v>
      </c>
      <c r="R357" s="215">
        <f>Q357*H357</f>
        <v>0</v>
      </c>
      <c r="S357" s="215">
        <v>0</v>
      </c>
      <c r="T357" s="216">
        <f>S357*H357</f>
        <v>0</v>
      </c>
      <c r="U357" s="40"/>
      <c r="V357" s="40"/>
      <c r="W357" s="40"/>
      <c r="X357" s="40"/>
      <c r="Y357" s="40"/>
      <c r="Z357" s="40"/>
      <c r="AA357" s="40"/>
      <c r="AB357" s="40"/>
      <c r="AC357" s="40"/>
      <c r="AD357" s="40"/>
      <c r="AE357" s="40"/>
      <c r="AR357" s="217" t="s">
        <v>175</v>
      </c>
      <c r="AT357" s="217" t="s">
        <v>137</v>
      </c>
      <c r="AU357" s="217" t="s">
        <v>82</v>
      </c>
      <c r="AY357" s="19" t="s">
        <v>134</v>
      </c>
      <c r="BE357" s="218">
        <f>IF(N357="základní",J357,0)</f>
        <v>0</v>
      </c>
      <c r="BF357" s="218">
        <f>IF(N357="snížená",J357,0)</f>
        <v>0</v>
      </c>
      <c r="BG357" s="218">
        <f>IF(N357="zákl. přenesená",J357,0)</f>
        <v>0</v>
      </c>
      <c r="BH357" s="218">
        <f>IF(N357="sníž. přenesená",J357,0)</f>
        <v>0</v>
      </c>
      <c r="BI357" s="218">
        <f>IF(N357="nulová",J357,0)</f>
        <v>0</v>
      </c>
      <c r="BJ357" s="19" t="s">
        <v>80</v>
      </c>
      <c r="BK357" s="218">
        <f>ROUND(I357*H357,2)</f>
        <v>0</v>
      </c>
      <c r="BL357" s="19" t="s">
        <v>175</v>
      </c>
      <c r="BM357" s="217" t="s">
        <v>505</v>
      </c>
    </row>
    <row r="358" s="2" customFormat="1">
      <c r="A358" s="40"/>
      <c r="B358" s="41"/>
      <c r="C358" s="42"/>
      <c r="D358" s="219" t="s">
        <v>143</v>
      </c>
      <c r="E358" s="42"/>
      <c r="F358" s="220" t="s">
        <v>504</v>
      </c>
      <c r="G358" s="42"/>
      <c r="H358" s="42"/>
      <c r="I358" s="221"/>
      <c r="J358" s="42"/>
      <c r="K358" s="42"/>
      <c r="L358" s="46"/>
      <c r="M358" s="222"/>
      <c r="N358" s="223"/>
      <c r="O358" s="86"/>
      <c r="P358" s="86"/>
      <c r="Q358" s="86"/>
      <c r="R358" s="86"/>
      <c r="S358" s="86"/>
      <c r="T358" s="87"/>
      <c r="U358" s="40"/>
      <c r="V358" s="40"/>
      <c r="W358" s="40"/>
      <c r="X358" s="40"/>
      <c r="Y358" s="40"/>
      <c r="Z358" s="40"/>
      <c r="AA358" s="40"/>
      <c r="AB358" s="40"/>
      <c r="AC358" s="40"/>
      <c r="AD358" s="40"/>
      <c r="AE358" s="40"/>
      <c r="AT358" s="19" t="s">
        <v>143</v>
      </c>
      <c r="AU358" s="19" t="s">
        <v>82</v>
      </c>
    </row>
    <row r="359" s="2" customFormat="1" ht="16.5" customHeight="1">
      <c r="A359" s="40"/>
      <c r="B359" s="41"/>
      <c r="C359" s="206" t="s">
        <v>333</v>
      </c>
      <c r="D359" s="206" t="s">
        <v>137</v>
      </c>
      <c r="E359" s="207" t="s">
        <v>506</v>
      </c>
      <c r="F359" s="208" t="s">
        <v>507</v>
      </c>
      <c r="G359" s="209" t="s">
        <v>140</v>
      </c>
      <c r="H359" s="210">
        <v>16.218</v>
      </c>
      <c r="I359" s="211"/>
      <c r="J359" s="212">
        <f>ROUND(I359*H359,2)</f>
        <v>0</v>
      </c>
      <c r="K359" s="208" t="s">
        <v>141</v>
      </c>
      <c r="L359" s="46"/>
      <c r="M359" s="213" t="s">
        <v>19</v>
      </c>
      <c r="N359" s="214" t="s">
        <v>43</v>
      </c>
      <c r="O359" s="86"/>
      <c r="P359" s="215">
        <f>O359*H359</f>
        <v>0</v>
      </c>
      <c r="Q359" s="215">
        <v>0</v>
      </c>
      <c r="R359" s="215">
        <f>Q359*H359</f>
        <v>0</v>
      </c>
      <c r="S359" s="215">
        <v>0</v>
      </c>
      <c r="T359" s="216">
        <f>S359*H359</f>
        <v>0</v>
      </c>
      <c r="U359" s="40"/>
      <c r="V359" s="40"/>
      <c r="W359" s="40"/>
      <c r="X359" s="40"/>
      <c r="Y359" s="40"/>
      <c r="Z359" s="40"/>
      <c r="AA359" s="40"/>
      <c r="AB359" s="40"/>
      <c r="AC359" s="40"/>
      <c r="AD359" s="40"/>
      <c r="AE359" s="40"/>
      <c r="AR359" s="217" t="s">
        <v>175</v>
      </c>
      <c r="AT359" s="217" t="s">
        <v>137</v>
      </c>
      <c r="AU359" s="217" t="s">
        <v>82</v>
      </c>
      <c r="AY359" s="19" t="s">
        <v>134</v>
      </c>
      <c r="BE359" s="218">
        <f>IF(N359="základní",J359,0)</f>
        <v>0</v>
      </c>
      <c r="BF359" s="218">
        <f>IF(N359="snížená",J359,0)</f>
        <v>0</v>
      </c>
      <c r="BG359" s="218">
        <f>IF(N359="zákl. přenesená",J359,0)</f>
        <v>0</v>
      </c>
      <c r="BH359" s="218">
        <f>IF(N359="sníž. přenesená",J359,0)</f>
        <v>0</v>
      </c>
      <c r="BI359" s="218">
        <f>IF(N359="nulová",J359,0)</f>
        <v>0</v>
      </c>
      <c r="BJ359" s="19" t="s">
        <v>80</v>
      </c>
      <c r="BK359" s="218">
        <f>ROUND(I359*H359,2)</f>
        <v>0</v>
      </c>
      <c r="BL359" s="19" t="s">
        <v>175</v>
      </c>
      <c r="BM359" s="217" t="s">
        <v>508</v>
      </c>
    </row>
    <row r="360" s="2" customFormat="1">
      <c r="A360" s="40"/>
      <c r="B360" s="41"/>
      <c r="C360" s="42"/>
      <c r="D360" s="219" t="s">
        <v>143</v>
      </c>
      <c r="E360" s="42"/>
      <c r="F360" s="220" t="s">
        <v>507</v>
      </c>
      <c r="G360" s="42"/>
      <c r="H360" s="42"/>
      <c r="I360" s="221"/>
      <c r="J360" s="42"/>
      <c r="K360" s="42"/>
      <c r="L360" s="46"/>
      <c r="M360" s="222"/>
      <c r="N360" s="223"/>
      <c r="O360" s="86"/>
      <c r="P360" s="86"/>
      <c r="Q360" s="86"/>
      <c r="R360" s="86"/>
      <c r="S360" s="86"/>
      <c r="T360" s="87"/>
      <c r="U360" s="40"/>
      <c r="V360" s="40"/>
      <c r="W360" s="40"/>
      <c r="X360" s="40"/>
      <c r="Y360" s="40"/>
      <c r="Z360" s="40"/>
      <c r="AA360" s="40"/>
      <c r="AB360" s="40"/>
      <c r="AC360" s="40"/>
      <c r="AD360" s="40"/>
      <c r="AE360" s="40"/>
      <c r="AT360" s="19" t="s">
        <v>143</v>
      </c>
      <c r="AU360" s="19" t="s">
        <v>82</v>
      </c>
    </row>
    <row r="361" s="2" customFormat="1" ht="16.5" customHeight="1">
      <c r="A361" s="40"/>
      <c r="B361" s="41"/>
      <c r="C361" s="206" t="s">
        <v>509</v>
      </c>
      <c r="D361" s="206" t="s">
        <v>137</v>
      </c>
      <c r="E361" s="207" t="s">
        <v>510</v>
      </c>
      <c r="F361" s="208" t="s">
        <v>511</v>
      </c>
      <c r="G361" s="209" t="s">
        <v>140</v>
      </c>
      <c r="H361" s="210">
        <v>16.218</v>
      </c>
      <c r="I361" s="211"/>
      <c r="J361" s="212">
        <f>ROUND(I361*H361,2)</f>
        <v>0</v>
      </c>
      <c r="K361" s="208" t="s">
        <v>141</v>
      </c>
      <c r="L361" s="46"/>
      <c r="M361" s="213" t="s">
        <v>19</v>
      </c>
      <c r="N361" s="214" t="s">
        <v>43</v>
      </c>
      <c r="O361" s="86"/>
      <c r="P361" s="215">
        <f>O361*H361</f>
        <v>0</v>
      </c>
      <c r="Q361" s="215">
        <v>0</v>
      </c>
      <c r="R361" s="215">
        <f>Q361*H361</f>
        <v>0</v>
      </c>
      <c r="S361" s="215">
        <v>0</v>
      </c>
      <c r="T361" s="216">
        <f>S361*H361</f>
        <v>0</v>
      </c>
      <c r="U361" s="40"/>
      <c r="V361" s="40"/>
      <c r="W361" s="40"/>
      <c r="X361" s="40"/>
      <c r="Y361" s="40"/>
      <c r="Z361" s="40"/>
      <c r="AA361" s="40"/>
      <c r="AB361" s="40"/>
      <c r="AC361" s="40"/>
      <c r="AD361" s="40"/>
      <c r="AE361" s="40"/>
      <c r="AR361" s="217" t="s">
        <v>175</v>
      </c>
      <c r="AT361" s="217" t="s">
        <v>137</v>
      </c>
      <c r="AU361" s="217" t="s">
        <v>82</v>
      </c>
      <c r="AY361" s="19" t="s">
        <v>134</v>
      </c>
      <c r="BE361" s="218">
        <f>IF(N361="základní",J361,0)</f>
        <v>0</v>
      </c>
      <c r="BF361" s="218">
        <f>IF(N361="snížená",J361,0)</f>
        <v>0</v>
      </c>
      <c r="BG361" s="218">
        <f>IF(N361="zákl. přenesená",J361,0)</f>
        <v>0</v>
      </c>
      <c r="BH361" s="218">
        <f>IF(N361="sníž. přenesená",J361,0)</f>
        <v>0</v>
      </c>
      <c r="BI361" s="218">
        <f>IF(N361="nulová",J361,0)</f>
        <v>0</v>
      </c>
      <c r="BJ361" s="19" t="s">
        <v>80</v>
      </c>
      <c r="BK361" s="218">
        <f>ROUND(I361*H361,2)</f>
        <v>0</v>
      </c>
      <c r="BL361" s="19" t="s">
        <v>175</v>
      </c>
      <c r="BM361" s="217" t="s">
        <v>512</v>
      </c>
    </row>
    <row r="362" s="2" customFormat="1">
      <c r="A362" s="40"/>
      <c r="B362" s="41"/>
      <c r="C362" s="42"/>
      <c r="D362" s="219" t="s">
        <v>143</v>
      </c>
      <c r="E362" s="42"/>
      <c r="F362" s="220" t="s">
        <v>511</v>
      </c>
      <c r="G362" s="42"/>
      <c r="H362" s="42"/>
      <c r="I362" s="221"/>
      <c r="J362" s="42"/>
      <c r="K362" s="42"/>
      <c r="L362" s="46"/>
      <c r="M362" s="222"/>
      <c r="N362" s="223"/>
      <c r="O362" s="86"/>
      <c r="P362" s="86"/>
      <c r="Q362" s="86"/>
      <c r="R362" s="86"/>
      <c r="S362" s="86"/>
      <c r="T362" s="87"/>
      <c r="U362" s="40"/>
      <c r="V362" s="40"/>
      <c r="W362" s="40"/>
      <c r="X362" s="40"/>
      <c r="Y362" s="40"/>
      <c r="Z362" s="40"/>
      <c r="AA362" s="40"/>
      <c r="AB362" s="40"/>
      <c r="AC362" s="40"/>
      <c r="AD362" s="40"/>
      <c r="AE362" s="40"/>
      <c r="AT362" s="19" t="s">
        <v>143</v>
      </c>
      <c r="AU362" s="19" t="s">
        <v>82</v>
      </c>
    </row>
    <row r="363" s="2" customFormat="1" ht="16.5" customHeight="1">
      <c r="A363" s="40"/>
      <c r="B363" s="41"/>
      <c r="C363" s="206" t="s">
        <v>336</v>
      </c>
      <c r="D363" s="206" t="s">
        <v>137</v>
      </c>
      <c r="E363" s="207" t="s">
        <v>513</v>
      </c>
      <c r="F363" s="208" t="s">
        <v>514</v>
      </c>
      <c r="G363" s="209" t="s">
        <v>140</v>
      </c>
      <c r="H363" s="210">
        <v>16.218</v>
      </c>
      <c r="I363" s="211"/>
      <c r="J363" s="212">
        <f>ROUND(I363*H363,2)</f>
        <v>0</v>
      </c>
      <c r="K363" s="208" t="s">
        <v>141</v>
      </c>
      <c r="L363" s="46"/>
      <c r="M363" s="213" t="s">
        <v>19</v>
      </c>
      <c r="N363" s="214" t="s">
        <v>43</v>
      </c>
      <c r="O363" s="86"/>
      <c r="P363" s="215">
        <f>O363*H363</f>
        <v>0</v>
      </c>
      <c r="Q363" s="215">
        <v>0</v>
      </c>
      <c r="R363" s="215">
        <f>Q363*H363</f>
        <v>0</v>
      </c>
      <c r="S363" s="215">
        <v>0</v>
      </c>
      <c r="T363" s="216">
        <f>S363*H363</f>
        <v>0</v>
      </c>
      <c r="U363" s="40"/>
      <c r="V363" s="40"/>
      <c r="W363" s="40"/>
      <c r="X363" s="40"/>
      <c r="Y363" s="40"/>
      <c r="Z363" s="40"/>
      <c r="AA363" s="40"/>
      <c r="AB363" s="40"/>
      <c r="AC363" s="40"/>
      <c r="AD363" s="40"/>
      <c r="AE363" s="40"/>
      <c r="AR363" s="217" t="s">
        <v>175</v>
      </c>
      <c r="AT363" s="217" t="s">
        <v>137</v>
      </c>
      <c r="AU363" s="217" t="s">
        <v>82</v>
      </c>
      <c r="AY363" s="19" t="s">
        <v>134</v>
      </c>
      <c r="BE363" s="218">
        <f>IF(N363="základní",J363,0)</f>
        <v>0</v>
      </c>
      <c r="BF363" s="218">
        <f>IF(N363="snížená",J363,0)</f>
        <v>0</v>
      </c>
      <c r="BG363" s="218">
        <f>IF(N363="zákl. přenesená",J363,0)</f>
        <v>0</v>
      </c>
      <c r="BH363" s="218">
        <f>IF(N363="sníž. přenesená",J363,0)</f>
        <v>0</v>
      </c>
      <c r="BI363" s="218">
        <f>IF(N363="nulová",J363,0)</f>
        <v>0</v>
      </c>
      <c r="BJ363" s="19" t="s">
        <v>80</v>
      </c>
      <c r="BK363" s="218">
        <f>ROUND(I363*H363,2)</f>
        <v>0</v>
      </c>
      <c r="BL363" s="19" t="s">
        <v>175</v>
      </c>
      <c r="BM363" s="217" t="s">
        <v>515</v>
      </c>
    </row>
    <row r="364" s="2" customFormat="1">
      <c r="A364" s="40"/>
      <c r="B364" s="41"/>
      <c r="C364" s="42"/>
      <c r="D364" s="219" t="s">
        <v>143</v>
      </c>
      <c r="E364" s="42"/>
      <c r="F364" s="220" t="s">
        <v>514</v>
      </c>
      <c r="G364" s="42"/>
      <c r="H364" s="42"/>
      <c r="I364" s="221"/>
      <c r="J364" s="42"/>
      <c r="K364" s="42"/>
      <c r="L364" s="46"/>
      <c r="M364" s="222"/>
      <c r="N364" s="223"/>
      <c r="O364" s="86"/>
      <c r="P364" s="86"/>
      <c r="Q364" s="86"/>
      <c r="R364" s="86"/>
      <c r="S364" s="86"/>
      <c r="T364" s="87"/>
      <c r="U364" s="40"/>
      <c r="V364" s="40"/>
      <c r="W364" s="40"/>
      <c r="X364" s="40"/>
      <c r="Y364" s="40"/>
      <c r="Z364" s="40"/>
      <c r="AA364" s="40"/>
      <c r="AB364" s="40"/>
      <c r="AC364" s="40"/>
      <c r="AD364" s="40"/>
      <c r="AE364" s="40"/>
      <c r="AT364" s="19" t="s">
        <v>143</v>
      </c>
      <c r="AU364" s="19" t="s">
        <v>82</v>
      </c>
    </row>
    <row r="365" s="2" customFormat="1" ht="16.5" customHeight="1">
      <c r="A365" s="40"/>
      <c r="B365" s="41"/>
      <c r="C365" s="206" t="s">
        <v>516</v>
      </c>
      <c r="D365" s="206" t="s">
        <v>137</v>
      </c>
      <c r="E365" s="207" t="s">
        <v>517</v>
      </c>
      <c r="F365" s="208" t="s">
        <v>518</v>
      </c>
      <c r="G365" s="209" t="s">
        <v>140</v>
      </c>
      <c r="H365" s="210">
        <v>16.218</v>
      </c>
      <c r="I365" s="211"/>
      <c r="J365" s="212">
        <f>ROUND(I365*H365,2)</f>
        <v>0</v>
      </c>
      <c r="K365" s="208" t="s">
        <v>141</v>
      </c>
      <c r="L365" s="46"/>
      <c r="M365" s="213" t="s">
        <v>19</v>
      </c>
      <c r="N365" s="214" t="s">
        <v>43</v>
      </c>
      <c r="O365" s="86"/>
      <c r="P365" s="215">
        <f>O365*H365</f>
        <v>0</v>
      </c>
      <c r="Q365" s="215">
        <v>0</v>
      </c>
      <c r="R365" s="215">
        <f>Q365*H365</f>
        <v>0</v>
      </c>
      <c r="S365" s="215">
        <v>0</v>
      </c>
      <c r="T365" s="216">
        <f>S365*H365</f>
        <v>0</v>
      </c>
      <c r="U365" s="40"/>
      <c r="V365" s="40"/>
      <c r="W365" s="40"/>
      <c r="X365" s="40"/>
      <c r="Y365" s="40"/>
      <c r="Z365" s="40"/>
      <c r="AA365" s="40"/>
      <c r="AB365" s="40"/>
      <c r="AC365" s="40"/>
      <c r="AD365" s="40"/>
      <c r="AE365" s="40"/>
      <c r="AR365" s="217" t="s">
        <v>175</v>
      </c>
      <c r="AT365" s="217" t="s">
        <v>137</v>
      </c>
      <c r="AU365" s="217" t="s">
        <v>82</v>
      </c>
      <c r="AY365" s="19" t="s">
        <v>134</v>
      </c>
      <c r="BE365" s="218">
        <f>IF(N365="základní",J365,0)</f>
        <v>0</v>
      </c>
      <c r="BF365" s="218">
        <f>IF(N365="snížená",J365,0)</f>
        <v>0</v>
      </c>
      <c r="BG365" s="218">
        <f>IF(N365="zákl. přenesená",J365,0)</f>
        <v>0</v>
      </c>
      <c r="BH365" s="218">
        <f>IF(N365="sníž. přenesená",J365,0)</f>
        <v>0</v>
      </c>
      <c r="BI365" s="218">
        <f>IF(N365="nulová",J365,0)</f>
        <v>0</v>
      </c>
      <c r="BJ365" s="19" t="s">
        <v>80</v>
      </c>
      <c r="BK365" s="218">
        <f>ROUND(I365*H365,2)</f>
        <v>0</v>
      </c>
      <c r="BL365" s="19" t="s">
        <v>175</v>
      </c>
      <c r="BM365" s="217" t="s">
        <v>519</v>
      </c>
    </row>
    <row r="366" s="2" customFormat="1">
      <c r="A366" s="40"/>
      <c r="B366" s="41"/>
      <c r="C366" s="42"/>
      <c r="D366" s="219" t="s">
        <v>143</v>
      </c>
      <c r="E366" s="42"/>
      <c r="F366" s="220" t="s">
        <v>518</v>
      </c>
      <c r="G366" s="42"/>
      <c r="H366" s="42"/>
      <c r="I366" s="221"/>
      <c r="J366" s="42"/>
      <c r="K366" s="42"/>
      <c r="L366" s="46"/>
      <c r="M366" s="222"/>
      <c r="N366" s="223"/>
      <c r="O366" s="86"/>
      <c r="P366" s="86"/>
      <c r="Q366" s="86"/>
      <c r="R366" s="86"/>
      <c r="S366" s="86"/>
      <c r="T366" s="87"/>
      <c r="U366" s="40"/>
      <c r="V366" s="40"/>
      <c r="W366" s="40"/>
      <c r="X366" s="40"/>
      <c r="Y366" s="40"/>
      <c r="Z366" s="40"/>
      <c r="AA366" s="40"/>
      <c r="AB366" s="40"/>
      <c r="AC366" s="40"/>
      <c r="AD366" s="40"/>
      <c r="AE366" s="40"/>
      <c r="AT366" s="19" t="s">
        <v>143</v>
      </c>
      <c r="AU366" s="19" t="s">
        <v>82</v>
      </c>
    </row>
    <row r="367" s="14" customFormat="1">
      <c r="A367" s="14"/>
      <c r="B367" s="235"/>
      <c r="C367" s="236"/>
      <c r="D367" s="219" t="s">
        <v>163</v>
      </c>
      <c r="E367" s="237" t="s">
        <v>19</v>
      </c>
      <c r="F367" s="238" t="s">
        <v>308</v>
      </c>
      <c r="G367" s="236"/>
      <c r="H367" s="239">
        <v>16.218</v>
      </c>
      <c r="I367" s="240"/>
      <c r="J367" s="236"/>
      <c r="K367" s="236"/>
      <c r="L367" s="241"/>
      <c r="M367" s="242"/>
      <c r="N367" s="243"/>
      <c r="O367" s="243"/>
      <c r="P367" s="243"/>
      <c r="Q367" s="243"/>
      <c r="R367" s="243"/>
      <c r="S367" s="243"/>
      <c r="T367" s="244"/>
      <c r="U367" s="14"/>
      <c r="V367" s="14"/>
      <c r="W367" s="14"/>
      <c r="X367" s="14"/>
      <c r="Y367" s="14"/>
      <c r="Z367" s="14"/>
      <c r="AA367" s="14"/>
      <c r="AB367" s="14"/>
      <c r="AC367" s="14"/>
      <c r="AD367" s="14"/>
      <c r="AE367" s="14"/>
      <c r="AT367" s="245" t="s">
        <v>163</v>
      </c>
      <c r="AU367" s="245" t="s">
        <v>82</v>
      </c>
      <c r="AV367" s="14" t="s">
        <v>82</v>
      </c>
      <c r="AW367" s="14" t="s">
        <v>31</v>
      </c>
      <c r="AX367" s="14" t="s">
        <v>72</v>
      </c>
      <c r="AY367" s="245" t="s">
        <v>134</v>
      </c>
    </row>
    <row r="368" s="15" customFormat="1">
      <c r="A368" s="15"/>
      <c r="B368" s="246"/>
      <c r="C368" s="247"/>
      <c r="D368" s="219" t="s">
        <v>163</v>
      </c>
      <c r="E368" s="248" t="s">
        <v>19</v>
      </c>
      <c r="F368" s="249" t="s">
        <v>168</v>
      </c>
      <c r="G368" s="247"/>
      <c r="H368" s="250">
        <v>16.218</v>
      </c>
      <c r="I368" s="251"/>
      <c r="J368" s="247"/>
      <c r="K368" s="247"/>
      <c r="L368" s="252"/>
      <c r="M368" s="253"/>
      <c r="N368" s="254"/>
      <c r="O368" s="254"/>
      <c r="P368" s="254"/>
      <c r="Q368" s="254"/>
      <c r="R368" s="254"/>
      <c r="S368" s="254"/>
      <c r="T368" s="255"/>
      <c r="U368" s="15"/>
      <c r="V368" s="15"/>
      <c r="W368" s="15"/>
      <c r="X368" s="15"/>
      <c r="Y368" s="15"/>
      <c r="Z368" s="15"/>
      <c r="AA368" s="15"/>
      <c r="AB368" s="15"/>
      <c r="AC368" s="15"/>
      <c r="AD368" s="15"/>
      <c r="AE368" s="15"/>
      <c r="AT368" s="256" t="s">
        <v>163</v>
      </c>
      <c r="AU368" s="256" t="s">
        <v>82</v>
      </c>
      <c r="AV368" s="15" t="s">
        <v>142</v>
      </c>
      <c r="AW368" s="15" t="s">
        <v>31</v>
      </c>
      <c r="AX368" s="15" t="s">
        <v>80</v>
      </c>
      <c r="AY368" s="256" t="s">
        <v>134</v>
      </c>
    </row>
    <row r="369" s="2" customFormat="1" ht="24.15" customHeight="1">
      <c r="A369" s="40"/>
      <c r="B369" s="41"/>
      <c r="C369" s="206" t="s">
        <v>340</v>
      </c>
      <c r="D369" s="206" t="s">
        <v>137</v>
      </c>
      <c r="E369" s="207" t="s">
        <v>520</v>
      </c>
      <c r="F369" s="208" t="s">
        <v>521</v>
      </c>
      <c r="G369" s="209" t="s">
        <v>404</v>
      </c>
      <c r="H369" s="210">
        <v>25</v>
      </c>
      <c r="I369" s="211"/>
      <c r="J369" s="212">
        <f>ROUND(I369*H369,2)</f>
        <v>0</v>
      </c>
      <c r="K369" s="208" t="s">
        <v>141</v>
      </c>
      <c r="L369" s="46"/>
      <c r="M369" s="213" t="s">
        <v>19</v>
      </c>
      <c r="N369" s="214" t="s">
        <v>43</v>
      </c>
      <c r="O369" s="86"/>
      <c r="P369" s="215">
        <f>O369*H369</f>
        <v>0</v>
      </c>
      <c r="Q369" s="215">
        <v>0</v>
      </c>
      <c r="R369" s="215">
        <f>Q369*H369</f>
        <v>0</v>
      </c>
      <c r="S369" s="215">
        <v>0</v>
      </c>
      <c r="T369" s="216">
        <f>S369*H369</f>
        <v>0</v>
      </c>
      <c r="U369" s="40"/>
      <c r="V369" s="40"/>
      <c r="W369" s="40"/>
      <c r="X369" s="40"/>
      <c r="Y369" s="40"/>
      <c r="Z369" s="40"/>
      <c r="AA369" s="40"/>
      <c r="AB369" s="40"/>
      <c r="AC369" s="40"/>
      <c r="AD369" s="40"/>
      <c r="AE369" s="40"/>
      <c r="AR369" s="217" t="s">
        <v>175</v>
      </c>
      <c r="AT369" s="217" t="s">
        <v>137</v>
      </c>
      <c r="AU369" s="217" t="s">
        <v>82</v>
      </c>
      <c r="AY369" s="19" t="s">
        <v>134</v>
      </c>
      <c r="BE369" s="218">
        <f>IF(N369="základní",J369,0)</f>
        <v>0</v>
      </c>
      <c r="BF369" s="218">
        <f>IF(N369="snížená",J369,0)</f>
        <v>0</v>
      </c>
      <c r="BG369" s="218">
        <f>IF(N369="zákl. přenesená",J369,0)</f>
        <v>0</v>
      </c>
      <c r="BH369" s="218">
        <f>IF(N369="sníž. přenesená",J369,0)</f>
        <v>0</v>
      </c>
      <c r="BI369" s="218">
        <f>IF(N369="nulová",J369,0)</f>
        <v>0</v>
      </c>
      <c r="BJ369" s="19" t="s">
        <v>80</v>
      </c>
      <c r="BK369" s="218">
        <f>ROUND(I369*H369,2)</f>
        <v>0</v>
      </c>
      <c r="BL369" s="19" t="s">
        <v>175</v>
      </c>
      <c r="BM369" s="217" t="s">
        <v>522</v>
      </c>
    </row>
    <row r="370" s="2" customFormat="1">
      <c r="A370" s="40"/>
      <c r="B370" s="41"/>
      <c r="C370" s="42"/>
      <c r="D370" s="219" t="s">
        <v>143</v>
      </c>
      <c r="E370" s="42"/>
      <c r="F370" s="220" t="s">
        <v>521</v>
      </c>
      <c r="G370" s="42"/>
      <c r="H370" s="42"/>
      <c r="I370" s="221"/>
      <c r="J370" s="42"/>
      <c r="K370" s="42"/>
      <c r="L370" s="46"/>
      <c r="M370" s="222"/>
      <c r="N370" s="223"/>
      <c r="O370" s="86"/>
      <c r="P370" s="86"/>
      <c r="Q370" s="86"/>
      <c r="R370" s="86"/>
      <c r="S370" s="86"/>
      <c r="T370" s="87"/>
      <c r="U370" s="40"/>
      <c r="V370" s="40"/>
      <c r="W370" s="40"/>
      <c r="X370" s="40"/>
      <c r="Y370" s="40"/>
      <c r="Z370" s="40"/>
      <c r="AA370" s="40"/>
      <c r="AB370" s="40"/>
      <c r="AC370" s="40"/>
      <c r="AD370" s="40"/>
      <c r="AE370" s="40"/>
      <c r="AT370" s="19" t="s">
        <v>143</v>
      </c>
      <c r="AU370" s="19" t="s">
        <v>82</v>
      </c>
    </row>
    <row r="371" s="2" customFormat="1" ht="24.15" customHeight="1">
      <c r="A371" s="40"/>
      <c r="B371" s="41"/>
      <c r="C371" s="206" t="s">
        <v>523</v>
      </c>
      <c r="D371" s="206" t="s">
        <v>137</v>
      </c>
      <c r="E371" s="207" t="s">
        <v>524</v>
      </c>
      <c r="F371" s="208" t="s">
        <v>525</v>
      </c>
      <c r="G371" s="209" t="s">
        <v>404</v>
      </c>
      <c r="H371" s="210">
        <v>25</v>
      </c>
      <c r="I371" s="211"/>
      <c r="J371" s="212">
        <f>ROUND(I371*H371,2)</f>
        <v>0</v>
      </c>
      <c r="K371" s="208" t="s">
        <v>141</v>
      </c>
      <c r="L371" s="46"/>
      <c r="M371" s="213" t="s">
        <v>19</v>
      </c>
      <c r="N371" s="214" t="s">
        <v>43</v>
      </c>
      <c r="O371" s="86"/>
      <c r="P371" s="215">
        <f>O371*H371</f>
        <v>0</v>
      </c>
      <c r="Q371" s="215">
        <v>0</v>
      </c>
      <c r="R371" s="215">
        <f>Q371*H371</f>
        <v>0</v>
      </c>
      <c r="S371" s="215">
        <v>0</v>
      </c>
      <c r="T371" s="216">
        <f>S371*H371</f>
        <v>0</v>
      </c>
      <c r="U371" s="40"/>
      <c r="V371" s="40"/>
      <c r="W371" s="40"/>
      <c r="X371" s="40"/>
      <c r="Y371" s="40"/>
      <c r="Z371" s="40"/>
      <c r="AA371" s="40"/>
      <c r="AB371" s="40"/>
      <c r="AC371" s="40"/>
      <c r="AD371" s="40"/>
      <c r="AE371" s="40"/>
      <c r="AR371" s="217" t="s">
        <v>175</v>
      </c>
      <c r="AT371" s="217" t="s">
        <v>137</v>
      </c>
      <c r="AU371" s="217" t="s">
        <v>82</v>
      </c>
      <c r="AY371" s="19" t="s">
        <v>134</v>
      </c>
      <c r="BE371" s="218">
        <f>IF(N371="základní",J371,0)</f>
        <v>0</v>
      </c>
      <c r="BF371" s="218">
        <f>IF(N371="snížená",J371,0)</f>
        <v>0</v>
      </c>
      <c r="BG371" s="218">
        <f>IF(N371="zákl. přenesená",J371,0)</f>
        <v>0</v>
      </c>
      <c r="BH371" s="218">
        <f>IF(N371="sníž. přenesená",J371,0)</f>
        <v>0</v>
      </c>
      <c r="BI371" s="218">
        <f>IF(N371="nulová",J371,0)</f>
        <v>0</v>
      </c>
      <c r="BJ371" s="19" t="s">
        <v>80</v>
      </c>
      <c r="BK371" s="218">
        <f>ROUND(I371*H371,2)</f>
        <v>0</v>
      </c>
      <c r="BL371" s="19" t="s">
        <v>175</v>
      </c>
      <c r="BM371" s="217" t="s">
        <v>526</v>
      </c>
    </row>
    <row r="372" s="2" customFormat="1">
      <c r="A372" s="40"/>
      <c r="B372" s="41"/>
      <c r="C372" s="42"/>
      <c r="D372" s="219" t="s">
        <v>143</v>
      </c>
      <c r="E372" s="42"/>
      <c r="F372" s="220" t="s">
        <v>525</v>
      </c>
      <c r="G372" s="42"/>
      <c r="H372" s="42"/>
      <c r="I372" s="221"/>
      <c r="J372" s="42"/>
      <c r="K372" s="42"/>
      <c r="L372" s="46"/>
      <c r="M372" s="222"/>
      <c r="N372" s="223"/>
      <c r="O372" s="86"/>
      <c r="P372" s="86"/>
      <c r="Q372" s="86"/>
      <c r="R372" s="86"/>
      <c r="S372" s="86"/>
      <c r="T372" s="87"/>
      <c r="U372" s="40"/>
      <c r="V372" s="40"/>
      <c r="W372" s="40"/>
      <c r="X372" s="40"/>
      <c r="Y372" s="40"/>
      <c r="Z372" s="40"/>
      <c r="AA372" s="40"/>
      <c r="AB372" s="40"/>
      <c r="AC372" s="40"/>
      <c r="AD372" s="40"/>
      <c r="AE372" s="40"/>
      <c r="AT372" s="19" t="s">
        <v>143</v>
      </c>
      <c r="AU372" s="19" t="s">
        <v>82</v>
      </c>
    </row>
    <row r="373" s="2" customFormat="1" ht="16.5" customHeight="1">
      <c r="A373" s="40"/>
      <c r="B373" s="41"/>
      <c r="C373" s="206" t="s">
        <v>343</v>
      </c>
      <c r="D373" s="206" t="s">
        <v>137</v>
      </c>
      <c r="E373" s="207" t="s">
        <v>527</v>
      </c>
      <c r="F373" s="208" t="s">
        <v>528</v>
      </c>
      <c r="G373" s="209" t="s">
        <v>404</v>
      </c>
      <c r="H373" s="210">
        <v>25</v>
      </c>
      <c r="I373" s="211"/>
      <c r="J373" s="212">
        <f>ROUND(I373*H373,2)</f>
        <v>0</v>
      </c>
      <c r="K373" s="208" t="s">
        <v>141</v>
      </c>
      <c r="L373" s="46"/>
      <c r="M373" s="213" t="s">
        <v>19</v>
      </c>
      <c r="N373" s="214" t="s">
        <v>43</v>
      </c>
      <c r="O373" s="86"/>
      <c r="P373" s="215">
        <f>O373*H373</f>
        <v>0</v>
      </c>
      <c r="Q373" s="215">
        <v>0</v>
      </c>
      <c r="R373" s="215">
        <f>Q373*H373</f>
        <v>0</v>
      </c>
      <c r="S373" s="215">
        <v>0</v>
      </c>
      <c r="T373" s="216">
        <f>S373*H373</f>
        <v>0</v>
      </c>
      <c r="U373" s="40"/>
      <c r="V373" s="40"/>
      <c r="W373" s="40"/>
      <c r="X373" s="40"/>
      <c r="Y373" s="40"/>
      <c r="Z373" s="40"/>
      <c r="AA373" s="40"/>
      <c r="AB373" s="40"/>
      <c r="AC373" s="40"/>
      <c r="AD373" s="40"/>
      <c r="AE373" s="40"/>
      <c r="AR373" s="217" t="s">
        <v>175</v>
      </c>
      <c r="AT373" s="217" t="s">
        <v>137</v>
      </c>
      <c r="AU373" s="217" t="s">
        <v>82</v>
      </c>
      <c r="AY373" s="19" t="s">
        <v>134</v>
      </c>
      <c r="BE373" s="218">
        <f>IF(N373="základní",J373,0)</f>
        <v>0</v>
      </c>
      <c r="BF373" s="218">
        <f>IF(N373="snížená",J373,0)</f>
        <v>0</v>
      </c>
      <c r="BG373" s="218">
        <f>IF(N373="zákl. přenesená",J373,0)</f>
        <v>0</v>
      </c>
      <c r="BH373" s="218">
        <f>IF(N373="sníž. přenesená",J373,0)</f>
        <v>0</v>
      </c>
      <c r="BI373" s="218">
        <f>IF(N373="nulová",J373,0)</f>
        <v>0</v>
      </c>
      <c r="BJ373" s="19" t="s">
        <v>80</v>
      </c>
      <c r="BK373" s="218">
        <f>ROUND(I373*H373,2)</f>
        <v>0</v>
      </c>
      <c r="BL373" s="19" t="s">
        <v>175</v>
      </c>
      <c r="BM373" s="217" t="s">
        <v>529</v>
      </c>
    </row>
    <row r="374" s="2" customFormat="1">
      <c r="A374" s="40"/>
      <c r="B374" s="41"/>
      <c r="C374" s="42"/>
      <c r="D374" s="219" t="s">
        <v>143</v>
      </c>
      <c r="E374" s="42"/>
      <c r="F374" s="220" t="s">
        <v>528</v>
      </c>
      <c r="G374" s="42"/>
      <c r="H374" s="42"/>
      <c r="I374" s="221"/>
      <c r="J374" s="42"/>
      <c r="K374" s="42"/>
      <c r="L374" s="46"/>
      <c r="M374" s="222"/>
      <c r="N374" s="223"/>
      <c r="O374" s="86"/>
      <c r="P374" s="86"/>
      <c r="Q374" s="86"/>
      <c r="R374" s="86"/>
      <c r="S374" s="86"/>
      <c r="T374" s="87"/>
      <c r="U374" s="40"/>
      <c r="V374" s="40"/>
      <c r="W374" s="40"/>
      <c r="X374" s="40"/>
      <c r="Y374" s="40"/>
      <c r="Z374" s="40"/>
      <c r="AA374" s="40"/>
      <c r="AB374" s="40"/>
      <c r="AC374" s="40"/>
      <c r="AD374" s="40"/>
      <c r="AE374" s="40"/>
      <c r="AT374" s="19" t="s">
        <v>143</v>
      </c>
      <c r="AU374" s="19" t="s">
        <v>82</v>
      </c>
    </row>
    <row r="375" s="2" customFormat="1" ht="24.15" customHeight="1">
      <c r="A375" s="40"/>
      <c r="B375" s="41"/>
      <c r="C375" s="206" t="s">
        <v>530</v>
      </c>
      <c r="D375" s="206" t="s">
        <v>137</v>
      </c>
      <c r="E375" s="207" t="s">
        <v>531</v>
      </c>
      <c r="F375" s="208" t="s">
        <v>532</v>
      </c>
      <c r="G375" s="209" t="s">
        <v>404</v>
      </c>
      <c r="H375" s="210">
        <v>25</v>
      </c>
      <c r="I375" s="211"/>
      <c r="J375" s="212">
        <f>ROUND(I375*H375,2)</f>
        <v>0</v>
      </c>
      <c r="K375" s="208" t="s">
        <v>141</v>
      </c>
      <c r="L375" s="46"/>
      <c r="M375" s="213" t="s">
        <v>19</v>
      </c>
      <c r="N375" s="214" t="s">
        <v>43</v>
      </c>
      <c r="O375" s="86"/>
      <c r="P375" s="215">
        <f>O375*H375</f>
        <v>0</v>
      </c>
      <c r="Q375" s="215">
        <v>0</v>
      </c>
      <c r="R375" s="215">
        <f>Q375*H375</f>
        <v>0</v>
      </c>
      <c r="S375" s="215">
        <v>0</v>
      </c>
      <c r="T375" s="216">
        <f>S375*H375</f>
        <v>0</v>
      </c>
      <c r="U375" s="40"/>
      <c r="V375" s="40"/>
      <c r="W375" s="40"/>
      <c r="X375" s="40"/>
      <c r="Y375" s="40"/>
      <c r="Z375" s="40"/>
      <c r="AA375" s="40"/>
      <c r="AB375" s="40"/>
      <c r="AC375" s="40"/>
      <c r="AD375" s="40"/>
      <c r="AE375" s="40"/>
      <c r="AR375" s="217" t="s">
        <v>175</v>
      </c>
      <c r="AT375" s="217" t="s">
        <v>137</v>
      </c>
      <c r="AU375" s="217" t="s">
        <v>82</v>
      </c>
      <c r="AY375" s="19" t="s">
        <v>134</v>
      </c>
      <c r="BE375" s="218">
        <f>IF(N375="základní",J375,0)</f>
        <v>0</v>
      </c>
      <c r="BF375" s="218">
        <f>IF(N375="snížená",J375,0)</f>
        <v>0</v>
      </c>
      <c r="BG375" s="218">
        <f>IF(N375="zákl. přenesená",J375,0)</f>
        <v>0</v>
      </c>
      <c r="BH375" s="218">
        <f>IF(N375="sníž. přenesená",J375,0)</f>
        <v>0</v>
      </c>
      <c r="BI375" s="218">
        <f>IF(N375="nulová",J375,0)</f>
        <v>0</v>
      </c>
      <c r="BJ375" s="19" t="s">
        <v>80</v>
      </c>
      <c r="BK375" s="218">
        <f>ROUND(I375*H375,2)</f>
        <v>0</v>
      </c>
      <c r="BL375" s="19" t="s">
        <v>175</v>
      </c>
      <c r="BM375" s="217" t="s">
        <v>533</v>
      </c>
    </row>
    <row r="376" s="2" customFormat="1">
      <c r="A376" s="40"/>
      <c r="B376" s="41"/>
      <c r="C376" s="42"/>
      <c r="D376" s="219" t="s">
        <v>143</v>
      </c>
      <c r="E376" s="42"/>
      <c r="F376" s="220" t="s">
        <v>532</v>
      </c>
      <c r="G376" s="42"/>
      <c r="H376" s="42"/>
      <c r="I376" s="221"/>
      <c r="J376" s="42"/>
      <c r="K376" s="42"/>
      <c r="L376" s="46"/>
      <c r="M376" s="222"/>
      <c r="N376" s="223"/>
      <c r="O376" s="86"/>
      <c r="P376" s="86"/>
      <c r="Q376" s="86"/>
      <c r="R376" s="86"/>
      <c r="S376" s="86"/>
      <c r="T376" s="87"/>
      <c r="U376" s="40"/>
      <c r="V376" s="40"/>
      <c r="W376" s="40"/>
      <c r="X376" s="40"/>
      <c r="Y376" s="40"/>
      <c r="Z376" s="40"/>
      <c r="AA376" s="40"/>
      <c r="AB376" s="40"/>
      <c r="AC376" s="40"/>
      <c r="AD376" s="40"/>
      <c r="AE376" s="40"/>
      <c r="AT376" s="19" t="s">
        <v>143</v>
      </c>
      <c r="AU376" s="19" t="s">
        <v>82</v>
      </c>
    </row>
    <row r="377" s="2" customFormat="1" ht="16.5" customHeight="1">
      <c r="A377" s="40"/>
      <c r="B377" s="41"/>
      <c r="C377" s="206" t="s">
        <v>347</v>
      </c>
      <c r="D377" s="206" t="s">
        <v>137</v>
      </c>
      <c r="E377" s="207" t="s">
        <v>534</v>
      </c>
      <c r="F377" s="208" t="s">
        <v>535</v>
      </c>
      <c r="G377" s="209" t="s">
        <v>404</v>
      </c>
      <c r="H377" s="210">
        <v>25</v>
      </c>
      <c r="I377" s="211"/>
      <c r="J377" s="212">
        <f>ROUND(I377*H377,2)</f>
        <v>0</v>
      </c>
      <c r="K377" s="208" t="s">
        <v>141</v>
      </c>
      <c r="L377" s="46"/>
      <c r="M377" s="213" t="s">
        <v>19</v>
      </c>
      <c r="N377" s="214" t="s">
        <v>43</v>
      </c>
      <c r="O377" s="86"/>
      <c r="P377" s="215">
        <f>O377*H377</f>
        <v>0</v>
      </c>
      <c r="Q377" s="215">
        <v>0</v>
      </c>
      <c r="R377" s="215">
        <f>Q377*H377</f>
        <v>0</v>
      </c>
      <c r="S377" s="215">
        <v>0</v>
      </c>
      <c r="T377" s="216">
        <f>S377*H377</f>
        <v>0</v>
      </c>
      <c r="U377" s="40"/>
      <c r="V377" s="40"/>
      <c r="W377" s="40"/>
      <c r="X377" s="40"/>
      <c r="Y377" s="40"/>
      <c r="Z377" s="40"/>
      <c r="AA377" s="40"/>
      <c r="AB377" s="40"/>
      <c r="AC377" s="40"/>
      <c r="AD377" s="40"/>
      <c r="AE377" s="40"/>
      <c r="AR377" s="217" t="s">
        <v>175</v>
      </c>
      <c r="AT377" s="217" t="s">
        <v>137</v>
      </c>
      <c r="AU377" s="217" t="s">
        <v>82</v>
      </c>
      <c r="AY377" s="19" t="s">
        <v>134</v>
      </c>
      <c r="BE377" s="218">
        <f>IF(N377="základní",J377,0)</f>
        <v>0</v>
      </c>
      <c r="BF377" s="218">
        <f>IF(N377="snížená",J377,0)</f>
        <v>0</v>
      </c>
      <c r="BG377" s="218">
        <f>IF(N377="zákl. přenesená",J377,0)</f>
        <v>0</v>
      </c>
      <c r="BH377" s="218">
        <f>IF(N377="sníž. přenesená",J377,0)</f>
        <v>0</v>
      </c>
      <c r="BI377" s="218">
        <f>IF(N377="nulová",J377,0)</f>
        <v>0</v>
      </c>
      <c r="BJ377" s="19" t="s">
        <v>80</v>
      </c>
      <c r="BK377" s="218">
        <f>ROUND(I377*H377,2)</f>
        <v>0</v>
      </c>
      <c r="BL377" s="19" t="s">
        <v>175</v>
      </c>
      <c r="BM377" s="217" t="s">
        <v>536</v>
      </c>
    </row>
    <row r="378" s="2" customFormat="1">
      <c r="A378" s="40"/>
      <c r="B378" s="41"/>
      <c r="C378" s="42"/>
      <c r="D378" s="219" t="s">
        <v>143</v>
      </c>
      <c r="E378" s="42"/>
      <c r="F378" s="220" t="s">
        <v>535</v>
      </c>
      <c r="G378" s="42"/>
      <c r="H378" s="42"/>
      <c r="I378" s="221"/>
      <c r="J378" s="42"/>
      <c r="K378" s="42"/>
      <c r="L378" s="46"/>
      <c r="M378" s="222"/>
      <c r="N378" s="223"/>
      <c r="O378" s="86"/>
      <c r="P378" s="86"/>
      <c r="Q378" s="86"/>
      <c r="R378" s="86"/>
      <c r="S378" s="86"/>
      <c r="T378" s="87"/>
      <c r="U378" s="40"/>
      <c r="V378" s="40"/>
      <c r="W378" s="40"/>
      <c r="X378" s="40"/>
      <c r="Y378" s="40"/>
      <c r="Z378" s="40"/>
      <c r="AA378" s="40"/>
      <c r="AB378" s="40"/>
      <c r="AC378" s="40"/>
      <c r="AD378" s="40"/>
      <c r="AE378" s="40"/>
      <c r="AT378" s="19" t="s">
        <v>143</v>
      </c>
      <c r="AU378" s="19" t="s">
        <v>82</v>
      </c>
    </row>
    <row r="379" s="2" customFormat="1" ht="21.75" customHeight="1">
      <c r="A379" s="40"/>
      <c r="B379" s="41"/>
      <c r="C379" s="206" t="s">
        <v>537</v>
      </c>
      <c r="D379" s="206" t="s">
        <v>137</v>
      </c>
      <c r="E379" s="207" t="s">
        <v>538</v>
      </c>
      <c r="F379" s="208" t="s">
        <v>539</v>
      </c>
      <c r="G379" s="209" t="s">
        <v>404</v>
      </c>
      <c r="H379" s="210">
        <v>25</v>
      </c>
      <c r="I379" s="211"/>
      <c r="J379" s="212">
        <f>ROUND(I379*H379,2)</f>
        <v>0</v>
      </c>
      <c r="K379" s="208" t="s">
        <v>141</v>
      </c>
      <c r="L379" s="46"/>
      <c r="M379" s="213" t="s">
        <v>19</v>
      </c>
      <c r="N379" s="214" t="s">
        <v>43</v>
      </c>
      <c r="O379" s="86"/>
      <c r="P379" s="215">
        <f>O379*H379</f>
        <v>0</v>
      </c>
      <c r="Q379" s="215">
        <v>0</v>
      </c>
      <c r="R379" s="215">
        <f>Q379*H379</f>
        <v>0</v>
      </c>
      <c r="S379" s="215">
        <v>0</v>
      </c>
      <c r="T379" s="216">
        <f>S379*H379</f>
        <v>0</v>
      </c>
      <c r="U379" s="40"/>
      <c r="V379" s="40"/>
      <c r="W379" s="40"/>
      <c r="X379" s="40"/>
      <c r="Y379" s="40"/>
      <c r="Z379" s="40"/>
      <c r="AA379" s="40"/>
      <c r="AB379" s="40"/>
      <c r="AC379" s="40"/>
      <c r="AD379" s="40"/>
      <c r="AE379" s="40"/>
      <c r="AR379" s="217" t="s">
        <v>175</v>
      </c>
      <c r="AT379" s="217" t="s">
        <v>137</v>
      </c>
      <c r="AU379" s="217" t="s">
        <v>82</v>
      </c>
      <c r="AY379" s="19" t="s">
        <v>134</v>
      </c>
      <c r="BE379" s="218">
        <f>IF(N379="základní",J379,0)</f>
        <v>0</v>
      </c>
      <c r="BF379" s="218">
        <f>IF(N379="snížená",J379,0)</f>
        <v>0</v>
      </c>
      <c r="BG379" s="218">
        <f>IF(N379="zákl. přenesená",J379,0)</f>
        <v>0</v>
      </c>
      <c r="BH379" s="218">
        <f>IF(N379="sníž. přenesená",J379,0)</f>
        <v>0</v>
      </c>
      <c r="BI379" s="218">
        <f>IF(N379="nulová",J379,0)</f>
        <v>0</v>
      </c>
      <c r="BJ379" s="19" t="s">
        <v>80</v>
      </c>
      <c r="BK379" s="218">
        <f>ROUND(I379*H379,2)</f>
        <v>0</v>
      </c>
      <c r="BL379" s="19" t="s">
        <v>175</v>
      </c>
      <c r="BM379" s="217" t="s">
        <v>540</v>
      </c>
    </row>
    <row r="380" s="2" customFormat="1">
      <c r="A380" s="40"/>
      <c r="B380" s="41"/>
      <c r="C380" s="42"/>
      <c r="D380" s="219" t="s">
        <v>143</v>
      </c>
      <c r="E380" s="42"/>
      <c r="F380" s="220" t="s">
        <v>539</v>
      </c>
      <c r="G380" s="42"/>
      <c r="H380" s="42"/>
      <c r="I380" s="221"/>
      <c r="J380" s="42"/>
      <c r="K380" s="42"/>
      <c r="L380" s="46"/>
      <c r="M380" s="222"/>
      <c r="N380" s="223"/>
      <c r="O380" s="86"/>
      <c r="P380" s="86"/>
      <c r="Q380" s="86"/>
      <c r="R380" s="86"/>
      <c r="S380" s="86"/>
      <c r="T380" s="87"/>
      <c r="U380" s="40"/>
      <c r="V380" s="40"/>
      <c r="W380" s="40"/>
      <c r="X380" s="40"/>
      <c r="Y380" s="40"/>
      <c r="Z380" s="40"/>
      <c r="AA380" s="40"/>
      <c r="AB380" s="40"/>
      <c r="AC380" s="40"/>
      <c r="AD380" s="40"/>
      <c r="AE380" s="40"/>
      <c r="AT380" s="19" t="s">
        <v>143</v>
      </c>
      <c r="AU380" s="19" t="s">
        <v>82</v>
      </c>
    </row>
    <row r="381" s="12" customFormat="1" ht="22.8" customHeight="1">
      <c r="A381" s="12"/>
      <c r="B381" s="190"/>
      <c r="C381" s="191"/>
      <c r="D381" s="192" t="s">
        <v>71</v>
      </c>
      <c r="E381" s="204" t="s">
        <v>541</v>
      </c>
      <c r="F381" s="204" t="s">
        <v>542</v>
      </c>
      <c r="G381" s="191"/>
      <c r="H381" s="191"/>
      <c r="I381" s="194"/>
      <c r="J381" s="205">
        <f>BK381</f>
        <v>0</v>
      </c>
      <c r="K381" s="191"/>
      <c r="L381" s="196"/>
      <c r="M381" s="197"/>
      <c r="N381" s="198"/>
      <c r="O381" s="198"/>
      <c r="P381" s="199">
        <f>SUM(P382:P411)</f>
        <v>0</v>
      </c>
      <c r="Q381" s="198"/>
      <c r="R381" s="199">
        <f>SUM(R382:R411)</f>
        <v>0</v>
      </c>
      <c r="S381" s="198"/>
      <c r="T381" s="200">
        <f>SUM(T382:T411)</f>
        <v>0</v>
      </c>
      <c r="U381" s="12"/>
      <c r="V381" s="12"/>
      <c r="W381" s="12"/>
      <c r="X381" s="12"/>
      <c r="Y381" s="12"/>
      <c r="Z381" s="12"/>
      <c r="AA381" s="12"/>
      <c r="AB381" s="12"/>
      <c r="AC381" s="12"/>
      <c r="AD381" s="12"/>
      <c r="AE381" s="12"/>
      <c r="AR381" s="201" t="s">
        <v>82</v>
      </c>
      <c r="AT381" s="202" t="s">
        <v>71</v>
      </c>
      <c r="AU381" s="202" t="s">
        <v>80</v>
      </c>
      <c r="AY381" s="201" t="s">
        <v>134</v>
      </c>
      <c r="BK381" s="203">
        <f>SUM(BK382:BK411)</f>
        <v>0</v>
      </c>
    </row>
    <row r="382" s="2" customFormat="1" ht="16.5" customHeight="1">
      <c r="A382" s="40"/>
      <c r="B382" s="41"/>
      <c r="C382" s="206" t="s">
        <v>350</v>
      </c>
      <c r="D382" s="206" t="s">
        <v>137</v>
      </c>
      <c r="E382" s="207" t="s">
        <v>543</v>
      </c>
      <c r="F382" s="208" t="s">
        <v>544</v>
      </c>
      <c r="G382" s="209" t="s">
        <v>140</v>
      </c>
      <c r="H382" s="210">
        <v>194.649</v>
      </c>
      <c r="I382" s="211"/>
      <c r="J382" s="212">
        <f>ROUND(I382*H382,2)</f>
        <v>0</v>
      </c>
      <c r="K382" s="208" t="s">
        <v>141</v>
      </c>
      <c r="L382" s="46"/>
      <c r="M382" s="213" t="s">
        <v>19</v>
      </c>
      <c r="N382" s="214" t="s">
        <v>43</v>
      </c>
      <c r="O382" s="86"/>
      <c r="P382" s="215">
        <f>O382*H382</f>
        <v>0</v>
      </c>
      <c r="Q382" s="215">
        <v>0</v>
      </c>
      <c r="R382" s="215">
        <f>Q382*H382</f>
        <v>0</v>
      </c>
      <c r="S382" s="215">
        <v>0</v>
      </c>
      <c r="T382" s="216">
        <f>S382*H382</f>
        <v>0</v>
      </c>
      <c r="U382" s="40"/>
      <c r="V382" s="40"/>
      <c r="W382" s="40"/>
      <c r="X382" s="40"/>
      <c r="Y382" s="40"/>
      <c r="Z382" s="40"/>
      <c r="AA382" s="40"/>
      <c r="AB382" s="40"/>
      <c r="AC382" s="40"/>
      <c r="AD382" s="40"/>
      <c r="AE382" s="40"/>
      <c r="AR382" s="217" t="s">
        <v>175</v>
      </c>
      <c r="AT382" s="217" t="s">
        <v>137</v>
      </c>
      <c r="AU382" s="217" t="s">
        <v>82</v>
      </c>
      <c r="AY382" s="19" t="s">
        <v>134</v>
      </c>
      <c r="BE382" s="218">
        <f>IF(N382="základní",J382,0)</f>
        <v>0</v>
      </c>
      <c r="BF382" s="218">
        <f>IF(N382="snížená",J382,0)</f>
        <v>0</v>
      </c>
      <c r="BG382" s="218">
        <f>IF(N382="zákl. přenesená",J382,0)</f>
        <v>0</v>
      </c>
      <c r="BH382" s="218">
        <f>IF(N382="sníž. přenesená",J382,0)</f>
        <v>0</v>
      </c>
      <c r="BI382" s="218">
        <f>IF(N382="nulová",J382,0)</f>
        <v>0</v>
      </c>
      <c r="BJ382" s="19" t="s">
        <v>80</v>
      </c>
      <c r="BK382" s="218">
        <f>ROUND(I382*H382,2)</f>
        <v>0</v>
      </c>
      <c r="BL382" s="19" t="s">
        <v>175</v>
      </c>
      <c r="BM382" s="217" t="s">
        <v>545</v>
      </c>
    </row>
    <row r="383" s="2" customFormat="1">
      <c r="A383" s="40"/>
      <c r="B383" s="41"/>
      <c r="C383" s="42"/>
      <c r="D383" s="219" t="s">
        <v>143</v>
      </c>
      <c r="E383" s="42"/>
      <c r="F383" s="220" t="s">
        <v>544</v>
      </c>
      <c r="G383" s="42"/>
      <c r="H383" s="42"/>
      <c r="I383" s="221"/>
      <c r="J383" s="42"/>
      <c r="K383" s="42"/>
      <c r="L383" s="46"/>
      <c r="M383" s="222"/>
      <c r="N383" s="223"/>
      <c r="O383" s="86"/>
      <c r="P383" s="86"/>
      <c r="Q383" s="86"/>
      <c r="R383" s="86"/>
      <c r="S383" s="86"/>
      <c r="T383" s="87"/>
      <c r="U383" s="40"/>
      <c r="V383" s="40"/>
      <c r="W383" s="40"/>
      <c r="X383" s="40"/>
      <c r="Y383" s="40"/>
      <c r="Z383" s="40"/>
      <c r="AA383" s="40"/>
      <c r="AB383" s="40"/>
      <c r="AC383" s="40"/>
      <c r="AD383" s="40"/>
      <c r="AE383" s="40"/>
      <c r="AT383" s="19" t="s">
        <v>143</v>
      </c>
      <c r="AU383" s="19" t="s">
        <v>82</v>
      </c>
    </row>
    <row r="384" s="2" customFormat="1" ht="16.5" customHeight="1">
      <c r="A384" s="40"/>
      <c r="B384" s="41"/>
      <c r="C384" s="206" t="s">
        <v>546</v>
      </c>
      <c r="D384" s="206" t="s">
        <v>137</v>
      </c>
      <c r="E384" s="207" t="s">
        <v>547</v>
      </c>
      <c r="F384" s="208" t="s">
        <v>548</v>
      </c>
      <c r="G384" s="209" t="s">
        <v>140</v>
      </c>
      <c r="H384" s="210">
        <v>194.649</v>
      </c>
      <c r="I384" s="211"/>
      <c r="J384" s="212">
        <f>ROUND(I384*H384,2)</f>
        <v>0</v>
      </c>
      <c r="K384" s="208" t="s">
        <v>141</v>
      </c>
      <c r="L384" s="46"/>
      <c r="M384" s="213" t="s">
        <v>19</v>
      </c>
      <c r="N384" s="214" t="s">
        <v>43</v>
      </c>
      <c r="O384" s="86"/>
      <c r="P384" s="215">
        <f>O384*H384</f>
        <v>0</v>
      </c>
      <c r="Q384" s="215">
        <v>0</v>
      </c>
      <c r="R384" s="215">
        <f>Q384*H384</f>
        <v>0</v>
      </c>
      <c r="S384" s="215">
        <v>0</v>
      </c>
      <c r="T384" s="216">
        <f>S384*H384</f>
        <v>0</v>
      </c>
      <c r="U384" s="40"/>
      <c r="V384" s="40"/>
      <c r="W384" s="40"/>
      <c r="X384" s="40"/>
      <c r="Y384" s="40"/>
      <c r="Z384" s="40"/>
      <c r="AA384" s="40"/>
      <c r="AB384" s="40"/>
      <c r="AC384" s="40"/>
      <c r="AD384" s="40"/>
      <c r="AE384" s="40"/>
      <c r="AR384" s="217" t="s">
        <v>175</v>
      </c>
      <c r="AT384" s="217" t="s">
        <v>137</v>
      </c>
      <c r="AU384" s="217" t="s">
        <v>82</v>
      </c>
      <c r="AY384" s="19" t="s">
        <v>134</v>
      </c>
      <c r="BE384" s="218">
        <f>IF(N384="základní",J384,0)</f>
        <v>0</v>
      </c>
      <c r="BF384" s="218">
        <f>IF(N384="snížená",J384,0)</f>
        <v>0</v>
      </c>
      <c r="BG384" s="218">
        <f>IF(N384="zákl. přenesená",J384,0)</f>
        <v>0</v>
      </c>
      <c r="BH384" s="218">
        <f>IF(N384="sníž. přenesená",J384,0)</f>
        <v>0</v>
      </c>
      <c r="BI384" s="218">
        <f>IF(N384="nulová",J384,0)</f>
        <v>0</v>
      </c>
      <c r="BJ384" s="19" t="s">
        <v>80</v>
      </c>
      <c r="BK384" s="218">
        <f>ROUND(I384*H384,2)</f>
        <v>0</v>
      </c>
      <c r="BL384" s="19" t="s">
        <v>175</v>
      </c>
      <c r="BM384" s="217" t="s">
        <v>549</v>
      </c>
    </row>
    <row r="385" s="2" customFormat="1">
      <c r="A385" s="40"/>
      <c r="B385" s="41"/>
      <c r="C385" s="42"/>
      <c r="D385" s="219" t="s">
        <v>143</v>
      </c>
      <c r="E385" s="42"/>
      <c r="F385" s="220" t="s">
        <v>548</v>
      </c>
      <c r="G385" s="42"/>
      <c r="H385" s="42"/>
      <c r="I385" s="221"/>
      <c r="J385" s="42"/>
      <c r="K385" s="42"/>
      <c r="L385" s="46"/>
      <c r="M385" s="222"/>
      <c r="N385" s="223"/>
      <c r="O385" s="86"/>
      <c r="P385" s="86"/>
      <c r="Q385" s="86"/>
      <c r="R385" s="86"/>
      <c r="S385" s="86"/>
      <c r="T385" s="87"/>
      <c r="U385" s="40"/>
      <c r="V385" s="40"/>
      <c r="W385" s="40"/>
      <c r="X385" s="40"/>
      <c r="Y385" s="40"/>
      <c r="Z385" s="40"/>
      <c r="AA385" s="40"/>
      <c r="AB385" s="40"/>
      <c r="AC385" s="40"/>
      <c r="AD385" s="40"/>
      <c r="AE385" s="40"/>
      <c r="AT385" s="19" t="s">
        <v>143</v>
      </c>
      <c r="AU385" s="19" t="s">
        <v>82</v>
      </c>
    </row>
    <row r="386" s="2" customFormat="1" ht="16.5" customHeight="1">
      <c r="A386" s="40"/>
      <c r="B386" s="41"/>
      <c r="C386" s="206" t="s">
        <v>355</v>
      </c>
      <c r="D386" s="206" t="s">
        <v>137</v>
      </c>
      <c r="E386" s="207" t="s">
        <v>550</v>
      </c>
      <c r="F386" s="208" t="s">
        <v>551</v>
      </c>
      <c r="G386" s="209" t="s">
        <v>140</v>
      </c>
      <c r="H386" s="210">
        <v>194.649</v>
      </c>
      <c r="I386" s="211"/>
      <c r="J386" s="212">
        <f>ROUND(I386*H386,2)</f>
        <v>0</v>
      </c>
      <c r="K386" s="208" t="s">
        <v>141</v>
      </c>
      <c r="L386" s="46"/>
      <c r="M386" s="213" t="s">
        <v>19</v>
      </c>
      <c r="N386" s="214" t="s">
        <v>43</v>
      </c>
      <c r="O386" s="86"/>
      <c r="P386" s="215">
        <f>O386*H386</f>
        <v>0</v>
      </c>
      <c r="Q386" s="215">
        <v>0</v>
      </c>
      <c r="R386" s="215">
        <f>Q386*H386</f>
        <v>0</v>
      </c>
      <c r="S386" s="215">
        <v>0</v>
      </c>
      <c r="T386" s="216">
        <f>S386*H386</f>
        <v>0</v>
      </c>
      <c r="U386" s="40"/>
      <c r="V386" s="40"/>
      <c r="W386" s="40"/>
      <c r="X386" s="40"/>
      <c r="Y386" s="40"/>
      <c r="Z386" s="40"/>
      <c r="AA386" s="40"/>
      <c r="AB386" s="40"/>
      <c r="AC386" s="40"/>
      <c r="AD386" s="40"/>
      <c r="AE386" s="40"/>
      <c r="AR386" s="217" t="s">
        <v>175</v>
      </c>
      <c r="AT386" s="217" t="s">
        <v>137</v>
      </c>
      <c r="AU386" s="217" t="s">
        <v>82</v>
      </c>
      <c r="AY386" s="19" t="s">
        <v>134</v>
      </c>
      <c r="BE386" s="218">
        <f>IF(N386="základní",J386,0)</f>
        <v>0</v>
      </c>
      <c r="BF386" s="218">
        <f>IF(N386="snížená",J386,0)</f>
        <v>0</v>
      </c>
      <c r="BG386" s="218">
        <f>IF(N386="zákl. přenesená",J386,0)</f>
        <v>0</v>
      </c>
      <c r="BH386" s="218">
        <f>IF(N386="sníž. přenesená",J386,0)</f>
        <v>0</v>
      </c>
      <c r="BI386" s="218">
        <f>IF(N386="nulová",J386,0)</f>
        <v>0</v>
      </c>
      <c r="BJ386" s="19" t="s">
        <v>80</v>
      </c>
      <c r="BK386" s="218">
        <f>ROUND(I386*H386,2)</f>
        <v>0</v>
      </c>
      <c r="BL386" s="19" t="s">
        <v>175</v>
      </c>
      <c r="BM386" s="217" t="s">
        <v>552</v>
      </c>
    </row>
    <row r="387" s="2" customFormat="1">
      <c r="A387" s="40"/>
      <c r="B387" s="41"/>
      <c r="C387" s="42"/>
      <c r="D387" s="219" t="s">
        <v>143</v>
      </c>
      <c r="E387" s="42"/>
      <c r="F387" s="220" t="s">
        <v>551</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143</v>
      </c>
      <c r="AU387" s="19" t="s">
        <v>82</v>
      </c>
    </row>
    <row r="388" s="2" customFormat="1">
      <c r="A388" s="40"/>
      <c r="B388" s="41"/>
      <c r="C388" s="42"/>
      <c r="D388" s="219" t="s">
        <v>146</v>
      </c>
      <c r="E388" s="42"/>
      <c r="F388" s="224" t="s">
        <v>553</v>
      </c>
      <c r="G388" s="42"/>
      <c r="H388" s="42"/>
      <c r="I388" s="221"/>
      <c r="J388" s="42"/>
      <c r="K388" s="42"/>
      <c r="L388" s="46"/>
      <c r="M388" s="222"/>
      <c r="N388" s="223"/>
      <c r="O388" s="86"/>
      <c r="P388" s="86"/>
      <c r="Q388" s="86"/>
      <c r="R388" s="86"/>
      <c r="S388" s="86"/>
      <c r="T388" s="87"/>
      <c r="U388" s="40"/>
      <c r="V388" s="40"/>
      <c r="W388" s="40"/>
      <c r="X388" s="40"/>
      <c r="Y388" s="40"/>
      <c r="Z388" s="40"/>
      <c r="AA388" s="40"/>
      <c r="AB388" s="40"/>
      <c r="AC388" s="40"/>
      <c r="AD388" s="40"/>
      <c r="AE388" s="40"/>
      <c r="AT388" s="19" t="s">
        <v>146</v>
      </c>
      <c r="AU388" s="19" t="s">
        <v>82</v>
      </c>
    </row>
    <row r="389" s="2" customFormat="1" ht="16.5" customHeight="1">
      <c r="A389" s="40"/>
      <c r="B389" s="41"/>
      <c r="C389" s="206" t="s">
        <v>554</v>
      </c>
      <c r="D389" s="206" t="s">
        <v>137</v>
      </c>
      <c r="E389" s="207" t="s">
        <v>555</v>
      </c>
      <c r="F389" s="208" t="s">
        <v>556</v>
      </c>
      <c r="G389" s="209" t="s">
        <v>140</v>
      </c>
      <c r="H389" s="210">
        <v>66.040000000000006</v>
      </c>
      <c r="I389" s="211"/>
      <c r="J389" s="212">
        <f>ROUND(I389*H389,2)</f>
        <v>0</v>
      </c>
      <c r="K389" s="208" t="s">
        <v>141</v>
      </c>
      <c r="L389" s="46"/>
      <c r="M389" s="213" t="s">
        <v>19</v>
      </c>
      <c r="N389" s="214" t="s">
        <v>43</v>
      </c>
      <c r="O389" s="86"/>
      <c r="P389" s="215">
        <f>O389*H389</f>
        <v>0</v>
      </c>
      <c r="Q389" s="215">
        <v>0</v>
      </c>
      <c r="R389" s="215">
        <f>Q389*H389</f>
        <v>0</v>
      </c>
      <c r="S389" s="215">
        <v>0</v>
      </c>
      <c r="T389" s="216">
        <f>S389*H389</f>
        <v>0</v>
      </c>
      <c r="U389" s="40"/>
      <c r="V389" s="40"/>
      <c r="W389" s="40"/>
      <c r="X389" s="40"/>
      <c r="Y389" s="40"/>
      <c r="Z389" s="40"/>
      <c r="AA389" s="40"/>
      <c r="AB389" s="40"/>
      <c r="AC389" s="40"/>
      <c r="AD389" s="40"/>
      <c r="AE389" s="40"/>
      <c r="AR389" s="217" t="s">
        <v>175</v>
      </c>
      <c r="AT389" s="217" t="s">
        <v>137</v>
      </c>
      <c r="AU389" s="217" t="s">
        <v>82</v>
      </c>
      <c r="AY389" s="19" t="s">
        <v>134</v>
      </c>
      <c r="BE389" s="218">
        <f>IF(N389="základní",J389,0)</f>
        <v>0</v>
      </c>
      <c r="BF389" s="218">
        <f>IF(N389="snížená",J389,0)</f>
        <v>0</v>
      </c>
      <c r="BG389" s="218">
        <f>IF(N389="zákl. přenesená",J389,0)</f>
        <v>0</v>
      </c>
      <c r="BH389" s="218">
        <f>IF(N389="sníž. přenesená",J389,0)</f>
        <v>0</v>
      </c>
      <c r="BI389" s="218">
        <f>IF(N389="nulová",J389,0)</f>
        <v>0</v>
      </c>
      <c r="BJ389" s="19" t="s">
        <v>80</v>
      </c>
      <c r="BK389" s="218">
        <f>ROUND(I389*H389,2)</f>
        <v>0</v>
      </c>
      <c r="BL389" s="19" t="s">
        <v>175</v>
      </c>
      <c r="BM389" s="217" t="s">
        <v>557</v>
      </c>
    </row>
    <row r="390" s="2" customFormat="1">
      <c r="A390" s="40"/>
      <c r="B390" s="41"/>
      <c r="C390" s="42"/>
      <c r="D390" s="219" t="s">
        <v>143</v>
      </c>
      <c r="E390" s="42"/>
      <c r="F390" s="220" t="s">
        <v>556</v>
      </c>
      <c r="G390" s="42"/>
      <c r="H390" s="42"/>
      <c r="I390" s="221"/>
      <c r="J390" s="42"/>
      <c r="K390" s="42"/>
      <c r="L390" s="46"/>
      <c r="M390" s="222"/>
      <c r="N390" s="223"/>
      <c r="O390" s="86"/>
      <c r="P390" s="86"/>
      <c r="Q390" s="86"/>
      <c r="R390" s="86"/>
      <c r="S390" s="86"/>
      <c r="T390" s="87"/>
      <c r="U390" s="40"/>
      <c r="V390" s="40"/>
      <c r="W390" s="40"/>
      <c r="X390" s="40"/>
      <c r="Y390" s="40"/>
      <c r="Z390" s="40"/>
      <c r="AA390" s="40"/>
      <c r="AB390" s="40"/>
      <c r="AC390" s="40"/>
      <c r="AD390" s="40"/>
      <c r="AE390" s="40"/>
      <c r="AT390" s="19" t="s">
        <v>143</v>
      </c>
      <c r="AU390" s="19" t="s">
        <v>82</v>
      </c>
    </row>
    <row r="391" s="2" customFormat="1">
      <c r="A391" s="40"/>
      <c r="B391" s="41"/>
      <c r="C391" s="42"/>
      <c r="D391" s="219" t="s">
        <v>146</v>
      </c>
      <c r="E391" s="42"/>
      <c r="F391" s="224" t="s">
        <v>558</v>
      </c>
      <c r="G391" s="42"/>
      <c r="H391" s="42"/>
      <c r="I391" s="221"/>
      <c r="J391" s="42"/>
      <c r="K391" s="42"/>
      <c r="L391" s="46"/>
      <c r="M391" s="222"/>
      <c r="N391" s="223"/>
      <c r="O391" s="86"/>
      <c r="P391" s="86"/>
      <c r="Q391" s="86"/>
      <c r="R391" s="86"/>
      <c r="S391" s="86"/>
      <c r="T391" s="87"/>
      <c r="U391" s="40"/>
      <c r="V391" s="40"/>
      <c r="W391" s="40"/>
      <c r="X391" s="40"/>
      <c r="Y391" s="40"/>
      <c r="Z391" s="40"/>
      <c r="AA391" s="40"/>
      <c r="AB391" s="40"/>
      <c r="AC391" s="40"/>
      <c r="AD391" s="40"/>
      <c r="AE391" s="40"/>
      <c r="AT391" s="19" t="s">
        <v>146</v>
      </c>
      <c r="AU391" s="19" t="s">
        <v>82</v>
      </c>
    </row>
    <row r="392" s="2" customFormat="1" ht="16.5" customHeight="1">
      <c r="A392" s="40"/>
      <c r="B392" s="41"/>
      <c r="C392" s="268" t="s">
        <v>361</v>
      </c>
      <c r="D392" s="268" t="s">
        <v>330</v>
      </c>
      <c r="E392" s="269" t="s">
        <v>559</v>
      </c>
      <c r="F392" s="270" t="s">
        <v>560</v>
      </c>
      <c r="G392" s="271" t="s">
        <v>140</v>
      </c>
      <c r="H392" s="272">
        <v>66.040000000000006</v>
      </c>
      <c r="I392" s="273"/>
      <c r="J392" s="274">
        <f>ROUND(I392*H392,2)</f>
        <v>0</v>
      </c>
      <c r="K392" s="270" t="s">
        <v>141</v>
      </c>
      <c r="L392" s="275"/>
      <c r="M392" s="276" t="s">
        <v>19</v>
      </c>
      <c r="N392" s="277" t="s">
        <v>43</v>
      </c>
      <c r="O392" s="86"/>
      <c r="P392" s="215">
        <f>O392*H392</f>
        <v>0</v>
      </c>
      <c r="Q392" s="215">
        <v>0</v>
      </c>
      <c r="R392" s="215">
        <f>Q392*H392</f>
        <v>0</v>
      </c>
      <c r="S392" s="215">
        <v>0</v>
      </c>
      <c r="T392" s="216">
        <f>S392*H392</f>
        <v>0</v>
      </c>
      <c r="U392" s="40"/>
      <c r="V392" s="40"/>
      <c r="W392" s="40"/>
      <c r="X392" s="40"/>
      <c r="Y392" s="40"/>
      <c r="Z392" s="40"/>
      <c r="AA392" s="40"/>
      <c r="AB392" s="40"/>
      <c r="AC392" s="40"/>
      <c r="AD392" s="40"/>
      <c r="AE392" s="40"/>
      <c r="AR392" s="217" t="s">
        <v>216</v>
      </c>
      <c r="AT392" s="217" t="s">
        <v>330</v>
      </c>
      <c r="AU392" s="217" t="s">
        <v>82</v>
      </c>
      <c r="AY392" s="19" t="s">
        <v>134</v>
      </c>
      <c r="BE392" s="218">
        <f>IF(N392="základní",J392,0)</f>
        <v>0</v>
      </c>
      <c r="BF392" s="218">
        <f>IF(N392="snížená",J392,0)</f>
        <v>0</v>
      </c>
      <c r="BG392" s="218">
        <f>IF(N392="zákl. přenesená",J392,0)</f>
        <v>0</v>
      </c>
      <c r="BH392" s="218">
        <f>IF(N392="sníž. přenesená",J392,0)</f>
        <v>0</v>
      </c>
      <c r="BI392" s="218">
        <f>IF(N392="nulová",J392,0)</f>
        <v>0</v>
      </c>
      <c r="BJ392" s="19" t="s">
        <v>80</v>
      </c>
      <c r="BK392" s="218">
        <f>ROUND(I392*H392,2)</f>
        <v>0</v>
      </c>
      <c r="BL392" s="19" t="s">
        <v>175</v>
      </c>
      <c r="BM392" s="217" t="s">
        <v>561</v>
      </c>
    </row>
    <row r="393" s="2" customFormat="1">
      <c r="A393" s="40"/>
      <c r="B393" s="41"/>
      <c r="C393" s="42"/>
      <c r="D393" s="219" t="s">
        <v>143</v>
      </c>
      <c r="E393" s="42"/>
      <c r="F393" s="220" t="s">
        <v>560</v>
      </c>
      <c r="G393" s="42"/>
      <c r="H393" s="42"/>
      <c r="I393" s="221"/>
      <c r="J393" s="42"/>
      <c r="K393" s="42"/>
      <c r="L393" s="46"/>
      <c r="M393" s="222"/>
      <c r="N393" s="223"/>
      <c r="O393" s="86"/>
      <c r="P393" s="86"/>
      <c r="Q393" s="86"/>
      <c r="R393" s="86"/>
      <c r="S393" s="86"/>
      <c r="T393" s="87"/>
      <c r="U393" s="40"/>
      <c r="V393" s="40"/>
      <c r="W393" s="40"/>
      <c r="X393" s="40"/>
      <c r="Y393" s="40"/>
      <c r="Z393" s="40"/>
      <c r="AA393" s="40"/>
      <c r="AB393" s="40"/>
      <c r="AC393" s="40"/>
      <c r="AD393" s="40"/>
      <c r="AE393" s="40"/>
      <c r="AT393" s="19" t="s">
        <v>143</v>
      </c>
      <c r="AU393" s="19" t="s">
        <v>82</v>
      </c>
    </row>
    <row r="394" s="2" customFormat="1" ht="16.5" customHeight="1">
      <c r="A394" s="40"/>
      <c r="B394" s="41"/>
      <c r="C394" s="206" t="s">
        <v>562</v>
      </c>
      <c r="D394" s="206" t="s">
        <v>137</v>
      </c>
      <c r="E394" s="207" t="s">
        <v>563</v>
      </c>
      <c r="F394" s="208" t="s">
        <v>564</v>
      </c>
      <c r="G394" s="209" t="s">
        <v>140</v>
      </c>
      <c r="H394" s="210">
        <v>194.649</v>
      </c>
      <c r="I394" s="211"/>
      <c r="J394" s="212">
        <f>ROUND(I394*H394,2)</f>
        <v>0</v>
      </c>
      <c r="K394" s="208" t="s">
        <v>141</v>
      </c>
      <c r="L394" s="46"/>
      <c r="M394" s="213" t="s">
        <v>19</v>
      </c>
      <c r="N394" s="214" t="s">
        <v>43</v>
      </c>
      <c r="O394" s="86"/>
      <c r="P394" s="215">
        <f>O394*H394</f>
        <v>0</v>
      </c>
      <c r="Q394" s="215">
        <v>0</v>
      </c>
      <c r="R394" s="215">
        <f>Q394*H394</f>
        <v>0</v>
      </c>
      <c r="S394" s="215">
        <v>0</v>
      </c>
      <c r="T394" s="216">
        <f>S394*H394</f>
        <v>0</v>
      </c>
      <c r="U394" s="40"/>
      <c r="V394" s="40"/>
      <c r="W394" s="40"/>
      <c r="X394" s="40"/>
      <c r="Y394" s="40"/>
      <c r="Z394" s="40"/>
      <c r="AA394" s="40"/>
      <c r="AB394" s="40"/>
      <c r="AC394" s="40"/>
      <c r="AD394" s="40"/>
      <c r="AE394" s="40"/>
      <c r="AR394" s="217" t="s">
        <v>175</v>
      </c>
      <c r="AT394" s="217" t="s">
        <v>137</v>
      </c>
      <c r="AU394" s="217" t="s">
        <v>82</v>
      </c>
      <c r="AY394" s="19" t="s">
        <v>134</v>
      </c>
      <c r="BE394" s="218">
        <f>IF(N394="základní",J394,0)</f>
        <v>0</v>
      </c>
      <c r="BF394" s="218">
        <f>IF(N394="snížená",J394,0)</f>
        <v>0</v>
      </c>
      <c r="BG394" s="218">
        <f>IF(N394="zákl. přenesená",J394,0)</f>
        <v>0</v>
      </c>
      <c r="BH394" s="218">
        <f>IF(N394="sníž. přenesená",J394,0)</f>
        <v>0</v>
      </c>
      <c r="BI394" s="218">
        <f>IF(N394="nulová",J394,0)</f>
        <v>0</v>
      </c>
      <c r="BJ394" s="19" t="s">
        <v>80</v>
      </c>
      <c r="BK394" s="218">
        <f>ROUND(I394*H394,2)</f>
        <v>0</v>
      </c>
      <c r="BL394" s="19" t="s">
        <v>175</v>
      </c>
      <c r="BM394" s="217" t="s">
        <v>565</v>
      </c>
    </row>
    <row r="395" s="2" customFormat="1">
      <c r="A395" s="40"/>
      <c r="B395" s="41"/>
      <c r="C395" s="42"/>
      <c r="D395" s="219" t="s">
        <v>143</v>
      </c>
      <c r="E395" s="42"/>
      <c r="F395" s="220" t="s">
        <v>564</v>
      </c>
      <c r="G395" s="42"/>
      <c r="H395" s="42"/>
      <c r="I395" s="221"/>
      <c r="J395" s="42"/>
      <c r="K395" s="42"/>
      <c r="L395" s="46"/>
      <c r="M395" s="222"/>
      <c r="N395" s="223"/>
      <c r="O395" s="86"/>
      <c r="P395" s="86"/>
      <c r="Q395" s="86"/>
      <c r="R395" s="86"/>
      <c r="S395" s="86"/>
      <c r="T395" s="87"/>
      <c r="U395" s="40"/>
      <c r="V395" s="40"/>
      <c r="W395" s="40"/>
      <c r="X395" s="40"/>
      <c r="Y395" s="40"/>
      <c r="Z395" s="40"/>
      <c r="AA395" s="40"/>
      <c r="AB395" s="40"/>
      <c r="AC395" s="40"/>
      <c r="AD395" s="40"/>
      <c r="AE395" s="40"/>
      <c r="AT395" s="19" t="s">
        <v>143</v>
      </c>
      <c r="AU395" s="19" t="s">
        <v>82</v>
      </c>
    </row>
    <row r="396" s="14" customFormat="1">
      <c r="A396" s="14"/>
      <c r="B396" s="235"/>
      <c r="C396" s="236"/>
      <c r="D396" s="219" t="s">
        <v>163</v>
      </c>
      <c r="E396" s="237" t="s">
        <v>19</v>
      </c>
      <c r="F396" s="238" t="s">
        <v>566</v>
      </c>
      <c r="G396" s="236"/>
      <c r="H396" s="239">
        <v>128.60900000000001</v>
      </c>
      <c r="I396" s="240"/>
      <c r="J396" s="236"/>
      <c r="K396" s="236"/>
      <c r="L396" s="241"/>
      <c r="M396" s="242"/>
      <c r="N396" s="243"/>
      <c r="O396" s="243"/>
      <c r="P396" s="243"/>
      <c r="Q396" s="243"/>
      <c r="R396" s="243"/>
      <c r="S396" s="243"/>
      <c r="T396" s="244"/>
      <c r="U396" s="14"/>
      <c r="V396" s="14"/>
      <c r="W396" s="14"/>
      <c r="X396" s="14"/>
      <c r="Y396" s="14"/>
      <c r="Z396" s="14"/>
      <c r="AA396" s="14"/>
      <c r="AB396" s="14"/>
      <c r="AC396" s="14"/>
      <c r="AD396" s="14"/>
      <c r="AE396" s="14"/>
      <c r="AT396" s="245" t="s">
        <v>163</v>
      </c>
      <c r="AU396" s="245" t="s">
        <v>82</v>
      </c>
      <c r="AV396" s="14" t="s">
        <v>82</v>
      </c>
      <c r="AW396" s="14" t="s">
        <v>31</v>
      </c>
      <c r="AX396" s="14" t="s">
        <v>72</v>
      </c>
      <c r="AY396" s="245" t="s">
        <v>134</v>
      </c>
    </row>
    <row r="397" s="14" customFormat="1">
      <c r="A397" s="14"/>
      <c r="B397" s="235"/>
      <c r="C397" s="236"/>
      <c r="D397" s="219" t="s">
        <v>163</v>
      </c>
      <c r="E397" s="237" t="s">
        <v>19</v>
      </c>
      <c r="F397" s="238" t="s">
        <v>567</v>
      </c>
      <c r="G397" s="236"/>
      <c r="H397" s="239">
        <v>66.040000000000006</v>
      </c>
      <c r="I397" s="240"/>
      <c r="J397" s="236"/>
      <c r="K397" s="236"/>
      <c r="L397" s="241"/>
      <c r="M397" s="242"/>
      <c r="N397" s="243"/>
      <c r="O397" s="243"/>
      <c r="P397" s="243"/>
      <c r="Q397" s="243"/>
      <c r="R397" s="243"/>
      <c r="S397" s="243"/>
      <c r="T397" s="244"/>
      <c r="U397" s="14"/>
      <c r="V397" s="14"/>
      <c r="W397" s="14"/>
      <c r="X397" s="14"/>
      <c r="Y397" s="14"/>
      <c r="Z397" s="14"/>
      <c r="AA397" s="14"/>
      <c r="AB397" s="14"/>
      <c r="AC397" s="14"/>
      <c r="AD397" s="14"/>
      <c r="AE397" s="14"/>
      <c r="AT397" s="245" t="s">
        <v>163</v>
      </c>
      <c r="AU397" s="245" t="s">
        <v>82</v>
      </c>
      <c r="AV397" s="14" t="s">
        <v>82</v>
      </c>
      <c r="AW397" s="14" t="s">
        <v>31</v>
      </c>
      <c r="AX397" s="14" t="s">
        <v>72</v>
      </c>
      <c r="AY397" s="245" t="s">
        <v>134</v>
      </c>
    </row>
    <row r="398" s="15" customFormat="1">
      <c r="A398" s="15"/>
      <c r="B398" s="246"/>
      <c r="C398" s="247"/>
      <c r="D398" s="219" t="s">
        <v>163</v>
      </c>
      <c r="E398" s="248" t="s">
        <v>19</v>
      </c>
      <c r="F398" s="249" t="s">
        <v>168</v>
      </c>
      <c r="G398" s="247"/>
      <c r="H398" s="250">
        <v>194.649</v>
      </c>
      <c r="I398" s="251"/>
      <c r="J398" s="247"/>
      <c r="K398" s="247"/>
      <c r="L398" s="252"/>
      <c r="M398" s="253"/>
      <c r="N398" s="254"/>
      <c r="O398" s="254"/>
      <c r="P398" s="254"/>
      <c r="Q398" s="254"/>
      <c r="R398" s="254"/>
      <c r="S398" s="254"/>
      <c r="T398" s="255"/>
      <c r="U398" s="15"/>
      <c r="V398" s="15"/>
      <c r="W398" s="15"/>
      <c r="X398" s="15"/>
      <c r="Y398" s="15"/>
      <c r="Z398" s="15"/>
      <c r="AA398" s="15"/>
      <c r="AB398" s="15"/>
      <c r="AC398" s="15"/>
      <c r="AD398" s="15"/>
      <c r="AE398" s="15"/>
      <c r="AT398" s="256" t="s">
        <v>163</v>
      </c>
      <c r="AU398" s="256" t="s">
        <v>82</v>
      </c>
      <c r="AV398" s="15" t="s">
        <v>142</v>
      </c>
      <c r="AW398" s="15" t="s">
        <v>31</v>
      </c>
      <c r="AX398" s="15" t="s">
        <v>80</v>
      </c>
      <c r="AY398" s="256" t="s">
        <v>134</v>
      </c>
    </row>
    <row r="399" s="2" customFormat="1" ht="24.15" customHeight="1">
      <c r="A399" s="40"/>
      <c r="B399" s="41"/>
      <c r="C399" s="206" t="s">
        <v>367</v>
      </c>
      <c r="D399" s="206" t="s">
        <v>137</v>
      </c>
      <c r="E399" s="207" t="s">
        <v>568</v>
      </c>
      <c r="F399" s="208" t="s">
        <v>569</v>
      </c>
      <c r="G399" s="209" t="s">
        <v>140</v>
      </c>
      <c r="H399" s="210">
        <v>32.548999999999999</v>
      </c>
      <c r="I399" s="211"/>
      <c r="J399" s="212">
        <f>ROUND(I399*H399,2)</f>
        <v>0</v>
      </c>
      <c r="K399" s="208" t="s">
        <v>141</v>
      </c>
      <c r="L399" s="46"/>
      <c r="M399" s="213" t="s">
        <v>19</v>
      </c>
      <c r="N399" s="214" t="s">
        <v>43</v>
      </c>
      <c r="O399" s="86"/>
      <c r="P399" s="215">
        <f>O399*H399</f>
        <v>0</v>
      </c>
      <c r="Q399" s="215">
        <v>0</v>
      </c>
      <c r="R399" s="215">
        <f>Q399*H399</f>
        <v>0</v>
      </c>
      <c r="S399" s="215">
        <v>0</v>
      </c>
      <c r="T399" s="216">
        <f>S399*H399</f>
        <v>0</v>
      </c>
      <c r="U399" s="40"/>
      <c r="V399" s="40"/>
      <c r="W399" s="40"/>
      <c r="X399" s="40"/>
      <c r="Y399" s="40"/>
      <c r="Z399" s="40"/>
      <c r="AA399" s="40"/>
      <c r="AB399" s="40"/>
      <c r="AC399" s="40"/>
      <c r="AD399" s="40"/>
      <c r="AE399" s="40"/>
      <c r="AR399" s="217" t="s">
        <v>175</v>
      </c>
      <c r="AT399" s="217" t="s">
        <v>137</v>
      </c>
      <c r="AU399" s="217" t="s">
        <v>82</v>
      </c>
      <c r="AY399" s="19" t="s">
        <v>134</v>
      </c>
      <c r="BE399" s="218">
        <f>IF(N399="základní",J399,0)</f>
        <v>0</v>
      </c>
      <c r="BF399" s="218">
        <f>IF(N399="snížená",J399,0)</f>
        <v>0</v>
      </c>
      <c r="BG399" s="218">
        <f>IF(N399="zákl. přenesená",J399,0)</f>
        <v>0</v>
      </c>
      <c r="BH399" s="218">
        <f>IF(N399="sníž. přenesená",J399,0)</f>
        <v>0</v>
      </c>
      <c r="BI399" s="218">
        <f>IF(N399="nulová",J399,0)</f>
        <v>0</v>
      </c>
      <c r="BJ399" s="19" t="s">
        <v>80</v>
      </c>
      <c r="BK399" s="218">
        <f>ROUND(I399*H399,2)</f>
        <v>0</v>
      </c>
      <c r="BL399" s="19" t="s">
        <v>175</v>
      </c>
      <c r="BM399" s="217" t="s">
        <v>570</v>
      </c>
    </row>
    <row r="400" s="2" customFormat="1">
      <c r="A400" s="40"/>
      <c r="B400" s="41"/>
      <c r="C400" s="42"/>
      <c r="D400" s="219" t="s">
        <v>143</v>
      </c>
      <c r="E400" s="42"/>
      <c r="F400" s="220" t="s">
        <v>569</v>
      </c>
      <c r="G400" s="42"/>
      <c r="H400" s="42"/>
      <c r="I400" s="221"/>
      <c r="J400" s="42"/>
      <c r="K400" s="42"/>
      <c r="L400" s="46"/>
      <c r="M400" s="222"/>
      <c r="N400" s="223"/>
      <c r="O400" s="86"/>
      <c r="P400" s="86"/>
      <c r="Q400" s="86"/>
      <c r="R400" s="86"/>
      <c r="S400" s="86"/>
      <c r="T400" s="87"/>
      <c r="U400" s="40"/>
      <c r="V400" s="40"/>
      <c r="W400" s="40"/>
      <c r="X400" s="40"/>
      <c r="Y400" s="40"/>
      <c r="Z400" s="40"/>
      <c r="AA400" s="40"/>
      <c r="AB400" s="40"/>
      <c r="AC400" s="40"/>
      <c r="AD400" s="40"/>
      <c r="AE400" s="40"/>
      <c r="AT400" s="19" t="s">
        <v>143</v>
      </c>
      <c r="AU400" s="19" t="s">
        <v>82</v>
      </c>
    </row>
    <row r="401" s="14" customFormat="1">
      <c r="A401" s="14"/>
      <c r="B401" s="235"/>
      <c r="C401" s="236"/>
      <c r="D401" s="219" t="s">
        <v>163</v>
      </c>
      <c r="E401" s="237" t="s">
        <v>19</v>
      </c>
      <c r="F401" s="238" t="s">
        <v>571</v>
      </c>
      <c r="G401" s="236"/>
      <c r="H401" s="239">
        <v>41.817</v>
      </c>
      <c r="I401" s="240"/>
      <c r="J401" s="236"/>
      <c r="K401" s="236"/>
      <c r="L401" s="241"/>
      <c r="M401" s="242"/>
      <c r="N401" s="243"/>
      <c r="O401" s="243"/>
      <c r="P401" s="243"/>
      <c r="Q401" s="243"/>
      <c r="R401" s="243"/>
      <c r="S401" s="243"/>
      <c r="T401" s="244"/>
      <c r="U401" s="14"/>
      <c r="V401" s="14"/>
      <c r="W401" s="14"/>
      <c r="X401" s="14"/>
      <c r="Y401" s="14"/>
      <c r="Z401" s="14"/>
      <c r="AA401" s="14"/>
      <c r="AB401" s="14"/>
      <c r="AC401" s="14"/>
      <c r="AD401" s="14"/>
      <c r="AE401" s="14"/>
      <c r="AT401" s="245" t="s">
        <v>163</v>
      </c>
      <c r="AU401" s="245" t="s">
        <v>82</v>
      </c>
      <c r="AV401" s="14" t="s">
        <v>82</v>
      </c>
      <c r="AW401" s="14" t="s">
        <v>31</v>
      </c>
      <c r="AX401" s="14" t="s">
        <v>72</v>
      </c>
      <c r="AY401" s="245" t="s">
        <v>134</v>
      </c>
    </row>
    <row r="402" s="14" customFormat="1">
      <c r="A402" s="14"/>
      <c r="B402" s="235"/>
      <c r="C402" s="236"/>
      <c r="D402" s="219" t="s">
        <v>163</v>
      </c>
      <c r="E402" s="237" t="s">
        <v>19</v>
      </c>
      <c r="F402" s="238" t="s">
        <v>572</v>
      </c>
      <c r="G402" s="236"/>
      <c r="H402" s="239">
        <v>-1.3500000000000001</v>
      </c>
      <c r="I402" s="240"/>
      <c r="J402" s="236"/>
      <c r="K402" s="236"/>
      <c r="L402" s="241"/>
      <c r="M402" s="242"/>
      <c r="N402" s="243"/>
      <c r="O402" s="243"/>
      <c r="P402" s="243"/>
      <c r="Q402" s="243"/>
      <c r="R402" s="243"/>
      <c r="S402" s="243"/>
      <c r="T402" s="244"/>
      <c r="U402" s="14"/>
      <c r="V402" s="14"/>
      <c r="W402" s="14"/>
      <c r="X402" s="14"/>
      <c r="Y402" s="14"/>
      <c r="Z402" s="14"/>
      <c r="AA402" s="14"/>
      <c r="AB402" s="14"/>
      <c r="AC402" s="14"/>
      <c r="AD402" s="14"/>
      <c r="AE402" s="14"/>
      <c r="AT402" s="245" t="s">
        <v>163</v>
      </c>
      <c r="AU402" s="245" t="s">
        <v>82</v>
      </c>
      <c r="AV402" s="14" t="s">
        <v>82</v>
      </c>
      <c r="AW402" s="14" t="s">
        <v>31</v>
      </c>
      <c r="AX402" s="14" t="s">
        <v>72</v>
      </c>
      <c r="AY402" s="245" t="s">
        <v>134</v>
      </c>
    </row>
    <row r="403" s="14" customFormat="1">
      <c r="A403" s="14"/>
      <c r="B403" s="235"/>
      <c r="C403" s="236"/>
      <c r="D403" s="219" t="s">
        <v>163</v>
      </c>
      <c r="E403" s="237" t="s">
        <v>19</v>
      </c>
      <c r="F403" s="238" t="s">
        <v>573</v>
      </c>
      <c r="G403" s="236"/>
      <c r="H403" s="239">
        <v>-1.2</v>
      </c>
      <c r="I403" s="240"/>
      <c r="J403" s="236"/>
      <c r="K403" s="236"/>
      <c r="L403" s="241"/>
      <c r="M403" s="242"/>
      <c r="N403" s="243"/>
      <c r="O403" s="243"/>
      <c r="P403" s="243"/>
      <c r="Q403" s="243"/>
      <c r="R403" s="243"/>
      <c r="S403" s="243"/>
      <c r="T403" s="244"/>
      <c r="U403" s="14"/>
      <c r="V403" s="14"/>
      <c r="W403" s="14"/>
      <c r="X403" s="14"/>
      <c r="Y403" s="14"/>
      <c r="Z403" s="14"/>
      <c r="AA403" s="14"/>
      <c r="AB403" s="14"/>
      <c r="AC403" s="14"/>
      <c r="AD403" s="14"/>
      <c r="AE403" s="14"/>
      <c r="AT403" s="245" t="s">
        <v>163</v>
      </c>
      <c r="AU403" s="245" t="s">
        <v>82</v>
      </c>
      <c r="AV403" s="14" t="s">
        <v>82</v>
      </c>
      <c r="AW403" s="14" t="s">
        <v>31</v>
      </c>
      <c r="AX403" s="14" t="s">
        <v>72</v>
      </c>
      <c r="AY403" s="245" t="s">
        <v>134</v>
      </c>
    </row>
    <row r="404" s="14" customFormat="1">
      <c r="A404" s="14"/>
      <c r="B404" s="235"/>
      <c r="C404" s="236"/>
      <c r="D404" s="219" t="s">
        <v>163</v>
      </c>
      <c r="E404" s="237" t="s">
        <v>19</v>
      </c>
      <c r="F404" s="238" t="s">
        <v>574</v>
      </c>
      <c r="G404" s="236"/>
      <c r="H404" s="239">
        <v>-4.5670000000000002</v>
      </c>
      <c r="I404" s="240"/>
      <c r="J404" s="236"/>
      <c r="K404" s="236"/>
      <c r="L404" s="241"/>
      <c r="M404" s="242"/>
      <c r="N404" s="243"/>
      <c r="O404" s="243"/>
      <c r="P404" s="243"/>
      <c r="Q404" s="243"/>
      <c r="R404" s="243"/>
      <c r="S404" s="243"/>
      <c r="T404" s="244"/>
      <c r="U404" s="14"/>
      <c r="V404" s="14"/>
      <c r="W404" s="14"/>
      <c r="X404" s="14"/>
      <c r="Y404" s="14"/>
      <c r="Z404" s="14"/>
      <c r="AA404" s="14"/>
      <c r="AB404" s="14"/>
      <c r="AC404" s="14"/>
      <c r="AD404" s="14"/>
      <c r="AE404" s="14"/>
      <c r="AT404" s="245" t="s">
        <v>163</v>
      </c>
      <c r="AU404" s="245" t="s">
        <v>82</v>
      </c>
      <c r="AV404" s="14" t="s">
        <v>82</v>
      </c>
      <c r="AW404" s="14" t="s">
        <v>31</v>
      </c>
      <c r="AX404" s="14" t="s">
        <v>72</v>
      </c>
      <c r="AY404" s="245" t="s">
        <v>134</v>
      </c>
    </row>
    <row r="405" s="14" customFormat="1">
      <c r="A405" s="14"/>
      <c r="B405" s="235"/>
      <c r="C405" s="236"/>
      <c r="D405" s="219" t="s">
        <v>163</v>
      </c>
      <c r="E405" s="237" t="s">
        <v>19</v>
      </c>
      <c r="F405" s="238" t="s">
        <v>575</v>
      </c>
      <c r="G405" s="236"/>
      <c r="H405" s="239">
        <v>-2.1509999999999998</v>
      </c>
      <c r="I405" s="240"/>
      <c r="J405" s="236"/>
      <c r="K405" s="236"/>
      <c r="L405" s="241"/>
      <c r="M405" s="242"/>
      <c r="N405" s="243"/>
      <c r="O405" s="243"/>
      <c r="P405" s="243"/>
      <c r="Q405" s="243"/>
      <c r="R405" s="243"/>
      <c r="S405" s="243"/>
      <c r="T405" s="244"/>
      <c r="U405" s="14"/>
      <c r="V405" s="14"/>
      <c r="W405" s="14"/>
      <c r="X405" s="14"/>
      <c r="Y405" s="14"/>
      <c r="Z405" s="14"/>
      <c r="AA405" s="14"/>
      <c r="AB405" s="14"/>
      <c r="AC405" s="14"/>
      <c r="AD405" s="14"/>
      <c r="AE405" s="14"/>
      <c r="AT405" s="245" t="s">
        <v>163</v>
      </c>
      <c r="AU405" s="245" t="s">
        <v>82</v>
      </c>
      <c r="AV405" s="14" t="s">
        <v>82</v>
      </c>
      <c r="AW405" s="14" t="s">
        <v>31</v>
      </c>
      <c r="AX405" s="14" t="s">
        <v>72</v>
      </c>
      <c r="AY405" s="245" t="s">
        <v>134</v>
      </c>
    </row>
    <row r="406" s="15" customFormat="1">
      <c r="A406" s="15"/>
      <c r="B406" s="246"/>
      <c r="C406" s="247"/>
      <c r="D406" s="219" t="s">
        <v>163</v>
      </c>
      <c r="E406" s="248" t="s">
        <v>19</v>
      </c>
      <c r="F406" s="249" t="s">
        <v>168</v>
      </c>
      <c r="G406" s="247"/>
      <c r="H406" s="250">
        <v>32.548999999999992</v>
      </c>
      <c r="I406" s="251"/>
      <c r="J406" s="247"/>
      <c r="K406" s="247"/>
      <c r="L406" s="252"/>
      <c r="M406" s="253"/>
      <c r="N406" s="254"/>
      <c r="O406" s="254"/>
      <c r="P406" s="254"/>
      <c r="Q406" s="254"/>
      <c r="R406" s="254"/>
      <c r="S406" s="254"/>
      <c r="T406" s="255"/>
      <c r="U406" s="15"/>
      <c r="V406" s="15"/>
      <c r="W406" s="15"/>
      <c r="X406" s="15"/>
      <c r="Y406" s="15"/>
      <c r="Z406" s="15"/>
      <c r="AA406" s="15"/>
      <c r="AB406" s="15"/>
      <c r="AC406" s="15"/>
      <c r="AD406" s="15"/>
      <c r="AE406" s="15"/>
      <c r="AT406" s="256" t="s">
        <v>163</v>
      </c>
      <c r="AU406" s="256" t="s">
        <v>82</v>
      </c>
      <c r="AV406" s="15" t="s">
        <v>142</v>
      </c>
      <c r="AW406" s="15" t="s">
        <v>31</v>
      </c>
      <c r="AX406" s="15" t="s">
        <v>80</v>
      </c>
      <c r="AY406" s="256" t="s">
        <v>134</v>
      </c>
    </row>
    <row r="407" s="2" customFormat="1" ht="24.15" customHeight="1">
      <c r="A407" s="40"/>
      <c r="B407" s="41"/>
      <c r="C407" s="206" t="s">
        <v>576</v>
      </c>
      <c r="D407" s="206" t="s">
        <v>137</v>
      </c>
      <c r="E407" s="207" t="s">
        <v>577</v>
      </c>
      <c r="F407" s="208" t="s">
        <v>578</v>
      </c>
      <c r="G407" s="209" t="s">
        <v>140</v>
      </c>
      <c r="H407" s="210">
        <v>162.09999999999999</v>
      </c>
      <c r="I407" s="211"/>
      <c r="J407" s="212">
        <f>ROUND(I407*H407,2)</f>
        <v>0</v>
      </c>
      <c r="K407" s="208" t="s">
        <v>141</v>
      </c>
      <c r="L407" s="46"/>
      <c r="M407" s="213" t="s">
        <v>19</v>
      </c>
      <c r="N407" s="214" t="s">
        <v>43</v>
      </c>
      <c r="O407" s="86"/>
      <c r="P407" s="215">
        <f>O407*H407</f>
        <v>0</v>
      </c>
      <c r="Q407" s="215">
        <v>0</v>
      </c>
      <c r="R407" s="215">
        <f>Q407*H407</f>
        <v>0</v>
      </c>
      <c r="S407" s="215">
        <v>0</v>
      </c>
      <c r="T407" s="216">
        <f>S407*H407</f>
        <v>0</v>
      </c>
      <c r="U407" s="40"/>
      <c r="V407" s="40"/>
      <c r="W407" s="40"/>
      <c r="X407" s="40"/>
      <c r="Y407" s="40"/>
      <c r="Z407" s="40"/>
      <c r="AA407" s="40"/>
      <c r="AB407" s="40"/>
      <c r="AC407" s="40"/>
      <c r="AD407" s="40"/>
      <c r="AE407" s="40"/>
      <c r="AR407" s="217" t="s">
        <v>175</v>
      </c>
      <c r="AT407" s="217" t="s">
        <v>137</v>
      </c>
      <c r="AU407" s="217" t="s">
        <v>82</v>
      </c>
      <c r="AY407" s="19" t="s">
        <v>134</v>
      </c>
      <c r="BE407" s="218">
        <f>IF(N407="základní",J407,0)</f>
        <v>0</v>
      </c>
      <c r="BF407" s="218">
        <f>IF(N407="snížená",J407,0)</f>
        <v>0</v>
      </c>
      <c r="BG407" s="218">
        <f>IF(N407="zákl. přenesená",J407,0)</f>
        <v>0</v>
      </c>
      <c r="BH407" s="218">
        <f>IF(N407="sníž. přenesená",J407,0)</f>
        <v>0</v>
      </c>
      <c r="BI407" s="218">
        <f>IF(N407="nulová",J407,0)</f>
        <v>0</v>
      </c>
      <c r="BJ407" s="19" t="s">
        <v>80</v>
      </c>
      <c r="BK407" s="218">
        <f>ROUND(I407*H407,2)</f>
        <v>0</v>
      </c>
      <c r="BL407" s="19" t="s">
        <v>175</v>
      </c>
      <c r="BM407" s="217" t="s">
        <v>579</v>
      </c>
    </row>
    <row r="408" s="2" customFormat="1">
      <c r="A408" s="40"/>
      <c r="B408" s="41"/>
      <c r="C408" s="42"/>
      <c r="D408" s="219" t="s">
        <v>143</v>
      </c>
      <c r="E408" s="42"/>
      <c r="F408" s="220" t="s">
        <v>578</v>
      </c>
      <c r="G408" s="42"/>
      <c r="H408" s="42"/>
      <c r="I408" s="221"/>
      <c r="J408" s="42"/>
      <c r="K408" s="42"/>
      <c r="L408" s="46"/>
      <c r="M408" s="222"/>
      <c r="N408" s="223"/>
      <c r="O408" s="86"/>
      <c r="P408" s="86"/>
      <c r="Q408" s="86"/>
      <c r="R408" s="86"/>
      <c r="S408" s="86"/>
      <c r="T408" s="87"/>
      <c r="U408" s="40"/>
      <c r="V408" s="40"/>
      <c r="W408" s="40"/>
      <c r="X408" s="40"/>
      <c r="Y408" s="40"/>
      <c r="Z408" s="40"/>
      <c r="AA408" s="40"/>
      <c r="AB408" s="40"/>
      <c r="AC408" s="40"/>
      <c r="AD408" s="40"/>
      <c r="AE408" s="40"/>
      <c r="AT408" s="19" t="s">
        <v>143</v>
      </c>
      <c r="AU408" s="19" t="s">
        <v>82</v>
      </c>
    </row>
    <row r="409" s="14" customFormat="1">
      <c r="A409" s="14"/>
      <c r="B409" s="235"/>
      <c r="C409" s="236"/>
      <c r="D409" s="219" t="s">
        <v>163</v>
      </c>
      <c r="E409" s="237" t="s">
        <v>19</v>
      </c>
      <c r="F409" s="238" t="s">
        <v>580</v>
      </c>
      <c r="G409" s="236"/>
      <c r="H409" s="239">
        <v>194.649</v>
      </c>
      <c r="I409" s="240"/>
      <c r="J409" s="236"/>
      <c r="K409" s="236"/>
      <c r="L409" s="241"/>
      <c r="M409" s="242"/>
      <c r="N409" s="243"/>
      <c r="O409" s="243"/>
      <c r="P409" s="243"/>
      <c r="Q409" s="243"/>
      <c r="R409" s="243"/>
      <c r="S409" s="243"/>
      <c r="T409" s="244"/>
      <c r="U409" s="14"/>
      <c r="V409" s="14"/>
      <c r="W409" s="14"/>
      <c r="X409" s="14"/>
      <c r="Y409" s="14"/>
      <c r="Z409" s="14"/>
      <c r="AA409" s="14"/>
      <c r="AB409" s="14"/>
      <c r="AC409" s="14"/>
      <c r="AD409" s="14"/>
      <c r="AE409" s="14"/>
      <c r="AT409" s="245" t="s">
        <v>163</v>
      </c>
      <c r="AU409" s="245" t="s">
        <v>82</v>
      </c>
      <c r="AV409" s="14" t="s">
        <v>82</v>
      </c>
      <c r="AW409" s="14" t="s">
        <v>31</v>
      </c>
      <c r="AX409" s="14" t="s">
        <v>72</v>
      </c>
      <c r="AY409" s="245" t="s">
        <v>134</v>
      </c>
    </row>
    <row r="410" s="14" customFormat="1">
      <c r="A410" s="14"/>
      <c r="B410" s="235"/>
      <c r="C410" s="236"/>
      <c r="D410" s="219" t="s">
        <v>163</v>
      </c>
      <c r="E410" s="237" t="s">
        <v>19</v>
      </c>
      <c r="F410" s="238" t="s">
        <v>581</v>
      </c>
      <c r="G410" s="236"/>
      <c r="H410" s="239">
        <v>-32.548999999999999</v>
      </c>
      <c r="I410" s="240"/>
      <c r="J410" s="236"/>
      <c r="K410" s="236"/>
      <c r="L410" s="241"/>
      <c r="M410" s="242"/>
      <c r="N410" s="243"/>
      <c r="O410" s="243"/>
      <c r="P410" s="243"/>
      <c r="Q410" s="243"/>
      <c r="R410" s="243"/>
      <c r="S410" s="243"/>
      <c r="T410" s="244"/>
      <c r="U410" s="14"/>
      <c r="V410" s="14"/>
      <c r="W410" s="14"/>
      <c r="X410" s="14"/>
      <c r="Y410" s="14"/>
      <c r="Z410" s="14"/>
      <c r="AA410" s="14"/>
      <c r="AB410" s="14"/>
      <c r="AC410" s="14"/>
      <c r="AD410" s="14"/>
      <c r="AE410" s="14"/>
      <c r="AT410" s="245" t="s">
        <v>163</v>
      </c>
      <c r="AU410" s="245" t="s">
        <v>82</v>
      </c>
      <c r="AV410" s="14" t="s">
        <v>82</v>
      </c>
      <c r="AW410" s="14" t="s">
        <v>31</v>
      </c>
      <c r="AX410" s="14" t="s">
        <v>72</v>
      </c>
      <c r="AY410" s="245" t="s">
        <v>134</v>
      </c>
    </row>
    <row r="411" s="15" customFormat="1">
      <c r="A411" s="15"/>
      <c r="B411" s="246"/>
      <c r="C411" s="247"/>
      <c r="D411" s="219" t="s">
        <v>163</v>
      </c>
      <c r="E411" s="248" t="s">
        <v>19</v>
      </c>
      <c r="F411" s="249" t="s">
        <v>168</v>
      </c>
      <c r="G411" s="247"/>
      <c r="H411" s="250">
        <v>162.09999999999999</v>
      </c>
      <c r="I411" s="251"/>
      <c r="J411" s="247"/>
      <c r="K411" s="247"/>
      <c r="L411" s="252"/>
      <c r="M411" s="253"/>
      <c r="N411" s="254"/>
      <c r="O411" s="254"/>
      <c r="P411" s="254"/>
      <c r="Q411" s="254"/>
      <c r="R411" s="254"/>
      <c r="S411" s="254"/>
      <c r="T411" s="255"/>
      <c r="U411" s="15"/>
      <c r="V411" s="15"/>
      <c r="W411" s="15"/>
      <c r="X411" s="15"/>
      <c r="Y411" s="15"/>
      <c r="Z411" s="15"/>
      <c r="AA411" s="15"/>
      <c r="AB411" s="15"/>
      <c r="AC411" s="15"/>
      <c r="AD411" s="15"/>
      <c r="AE411" s="15"/>
      <c r="AT411" s="256" t="s">
        <v>163</v>
      </c>
      <c r="AU411" s="256" t="s">
        <v>82</v>
      </c>
      <c r="AV411" s="15" t="s">
        <v>142</v>
      </c>
      <c r="AW411" s="15" t="s">
        <v>31</v>
      </c>
      <c r="AX411" s="15" t="s">
        <v>80</v>
      </c>
      <c r="AY411" s="256" t="s">
        <v>134</v>
      </c>
    </row>
    <row r="412" s="12" customFormat="1" ht="25.92" customHeight="1">
      <c r="A412" s="12"/>
      <c r="B412" s="190"/>
      <c r="C412" s="191"/>
      <c r="D412" s="192" t="s">
        <v>71</v>
      </c>
      <c r="E412" s="193" t="s">
        <v>582</v>
      </c>
      <c r="F412" s="193" t="s">
        <v>583</v>
      </c>
      <c r="G412" s="191"/>
      <c r="H412" s="191"/>
      <c r="I412" s="194"/>
      <c r="J412" s="195">
        <f>BK412</f>
        <v>0</v>
      </c>
      <c r="K412" s="191"/>
      <c r="L412" s="196"/>
      <c r="M412" s="197"/>
      <c r="N412" s="198"/>
      <c r="O412" s="198"/>
      <c r="P412" s="199">
        <f>SUM(P413:P414)</f>
        <v>0</v>
      </c>
      <c r="Q412" s="198"/>
      <c r="R412" s="199">
        <f>SUM(R413:R414)</f>
        <v>0</v>
      </c>
      <c r="S412" s="198"/>
      <c r="T412" s="200">
        <f>SUM(T413:T414)</f>
        <v>0</v>
      </c>
      <c r="U412" s="12"/>
      <c r="V412" s="12"/>
      <c r="W412" s="12"/>
      <c r="X412" s="12"/>
      <c r="Y412" s="12"/>
      <c r="Z412" s="12"/>
      <c r="AA412" s="12"/>
      <c r="AB412" s="12"/>
      <c r="AC412" s="12"/>
      <c r="AD412" s="12"/>
      <c r="AE412" s="12"/>
      <c r="AR412" s="201" t="s">
        <v>142</v>
      </c>
      <c r="AT412" s="202" t="s">
        <v>71</v>
      </c>
      <c r="AU412" s="202" t="s">
        <v>72</v>
      </c>
      <c r="AY412" s="201" t="s">
        <v>134</v>
      </c>
      <c r="BK412" s="203">
        <f>SUM(BK413:BK414)</f>
        <v>0</v>
      </c>
    </row>
    <row r="413" s="2" customFormat="1" ht="16.5" customHeight="1">
      <c r="A413" s="40"/>
      <c r="B413" s="41"/>
      <c r="C413" s="206" t="s">
        <v>370</v>
      </c>
      <c r="D413" s="206" t="s">
        <v>137</v>
      </c>
      <c r="E413" s="207" t="s">
        <v>584</v>
      </c>
      <c r="F413" s="208" t="s">
        <v>585</v>
      </c>
      <c r="G413" s="209" t="s">
        <v>586</v>
      </c>
      <c r="H413" s="210">
        <v>24</v>
      </c>
      <c r="I413" s="211"/>
      <c r="J413" s="212">
        <f>ROUND(I413*H413,2)</f>
        <v>0</v>
      </c>
      <c r="K413" s="208" t="s">
        <v>141</v>
      </c>
      <c r="L413" s="46"/>
      <c r="M413" s="213" t="s">
        <v>19</v>
      </c>
      <c r="N413" s="214" t="s">
        <v>43</v>
      </c>
      <c r="O413" s="86"/>
      <c r="P413" s="215">
        <f>O413*H413</f>
        <v>0</v>
      </c>
      <c r="Q413" s="215">
        <v>0</v>
      </c>
      <c r="R413" s="215">
        <f>Q413*H413</f>
        <v>0</v>
      </c>
      <c r="S413" s="215">
        <v>0</v>
      </c>
      <c r="T413" s="216">
        <f>S413*H413</f>
        <v>0</v>
      </c>
      <c r="U413" s="40"/>
      <c r="V413" s="40"/>
      <c r="W413" s="40"/>
      <c r="X413" s="40"/>
      <c r="Y413" s="40"/>
      <c r="Z413" s="40"/>
      <c r="AA413" s="40"/>
      <c r="AB413" s="40"/>
      <c r="AC413" s="40"/>
      <c r="AD413" s="40"/>
      <c r="AE413" s="40"/>
      <c r="AR413" s="217" t="s">
        <v>587</v>
      </c>
      <c r="AT413" s="217" t="s">
        <v>137</v>
      </c>
      <c r="AU413" s="217" t="s">
        <v>80</v>
      </c>
      <c r="AY413" s="19" t="s">
        <v>134</v>
      </c>
      <c r="BE413" s="218">
        <f>IF(N413="základní",J413,0)</f>
        <v>0</v>
      </c>
      <c r="BF413" s="218">
        <f>IF(N413="snížená",J413,0)</f>
        <v>0</v>
      </c>
      <c r="BG413" s="218">
        <f>IF(N413="zákl. přenesená",J413,0)</f>
        <v>0</v>
      </c>
      <c r="BH413" s="218">
        <f>IF(N413="sníž. přenesená",J413,0)</f>
        <v>0</v>
      </c>
      <c r="BI413" s="218">
        <f>IF(N413="nulová",J413,0)</f>
        <v>0</v>
      </c>
      <c r="BJ413" s="19" t="s">
        <v>80</v>
      </c>
      <c r="BK413" s="218">
        <f>ROUND(I413*H413,2)</f>
        <v>0</v>
      </c>
      <c r="BL413" s="19" t="s">
        <v>587</v>
      </c>
      <c r="BM413" s="217" t="s">
        <v>588</v>
      </c>
    </row>
    <row r="414" s="2" customFormat="1">
      <c r="A414" s="40"/>
      <c r="B414" s="41"/>
      <c r="C414" s="42"/>
      <c r="D414" s="219" t="s">
        <v>143</v>
      </c>
      <c r="E414" s="42"/>
      <c r="F414" s="220" t="s">
        <v>585</v>
      </c>
      <c r="G414" s="42"/>
      <c r="H414" s="42"/>
      <c r="I414" s="221"/>
      <c r="J414" s="42"/>
      <c r="K414" s="42"/>
      <c r="L414" s="46"/>
      <c r="M414" s="278"/>
      <c r="N414" s="279"/>
      <c r="O414" s="280"/>
      <c r="P414" s="280"/>
      <c r="Q414" s="280"/>
      <c r="R414" s="280"/>
      <c r="S414" s="280"/>
      <c r="T414" s="281"/>
      <c r="U414" s="40"/>
      <c r="V414" s="40"/>
      <c r="W414" s="40"/>
      <c r="X414" s="40"/>
      <c r="Y414" s="40"/>
      <c r="Z414" s="40"/>
      <c r="AA414" s="40"/>
      <c r="AB414" s="40"/>
      <c r="AC414" s="40"/>
      <c r="AD414" s="40"/>
      <c r="AE414" s="40"/>
      <c r="AT414" s="19" t="s">
        <v>143</v>
      </c>
      <c r="AU414" s="19" t="s">
        <v>80</v>
      </c>
    </row>
    <row r="415" s="2" customFormat="1" ht="6.96" customHeight="1">
      <c r="A415" s="40"/>
      <c r="B415" s="61"/>
      <c r="C415" s="62"/>
      <c r="D415" s="62"/>
      <c r="E415" s="62"/>
      <c r="F415" s="62"/>
      <c r="G415" s="62"/>
      <c r="H415" s="62"/>
      <c r="I415" s="62"/>
      <c r="J415" s="62"/>
      <c r="K415" s="62"/>
      <c r="L415" s="46"/>
      <c r="M415" s="40"/>
      <c r="O415" s="40"/>
      <c r="P415" s="40"/>
      <c r="Q415" s="40"/>
      <c r="R415" s="40"/>
      <c r="S415" s="40"/>
      <c r="T415" s="40"/>
      <c r="U415" s="40"/>
      <c r="V415" s="40"/>
      <c r="W415" s="40"/>
      <c r="X415" s="40"/>
      <c r="Y415" s="40"/>
      <c r="Z415" s="40"/>
      <c r="AA415" s="40"/>
      <c r="AB415" s="40"/>
      <c r="AC415" s="40"/>
      <c r="AD415" s="40"/>
      <c r="AE415" s="40"/>
    </row>
  </sheetData>
  <sheetProtection sheet="1" autoFilter="0" formatColumns="0" formatRows="0" objects="1" scenarios="1" spinCount="100000" saltValue="fththKy8pSqrUzo3hFQtjHYdy8ZbGVa13qjjbRHBjDyIhqz8xJatw9Q4JuYhuBYj3YzoZgcMb5A29boau6/Lhg==" hashValue="wsJ9BIP01R9zKJaU1z3L9+QcPSmDeCsSabxFpVlx+kuybdYQJDOtbwbSR3Vw6yAgv6xlTS3MN/ka/uav6py3aA==" algorithmName="SHA-512" password="CB6D"/>
  <autoFilter ref="C92:K414"/>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Zahradní, Chomutov-m 8.2+8.3</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589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ROUND((SUM(BE89:BE192)),  2)</f>
        <v>0</v>
      </c>
      <c r="G33" s="40"/>
      <c r="H33" s="40"/>
      <c r="I33" s="150">
        <v>0.20999999999999999</v>
      </c>
      <c r="J33" s="149">
        <f>ROUND(((SUM(BE89:BE192))*I33),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ROUND((SUM(BF89:BF192)),  2)</f>
        <v>0</v>
      </c>
      <c r="G34" s="40"/>
      <c r="H34" s="40"/>
      <c r="I34" s="150">
        <v>0.14999999999999999</v>
      </c>
      <c r="J34" s="149">
        <f>ROUND(((SUM(BF89:BF192))*I34),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Zahradní, Chomutov-m 8.2+8.3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08.2-b1 -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590</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591</v>
      </c>
      <c r="E61" s="176"/>
      <c r="F61" s="176"/>
      <c r="G61" s="176"/>
      <c r="H61" s="176"/>
      <c r="I61" s="176"/>
      <c r="J61" s="177">
        <f>J91</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109</v>
      </c>
      <c r="E62" s="170"/>
      <c r="F62" s="170"/>
      <c r="G62" s="170"/>
      <c r="H62" s="170"/>
      <c r="I62" s="170"/>
      <c r="J62" s="171">
        <f>J94</f>
        <v>0</v>
      </c>
      <c r="K62" s="168"/>
      <c r="L62" s="172"/>
      <c r="S62" s="9"/>
      <c r="T62" s="9"/>
      <c r="U62" s="9"/>
      <c r="V62" s="9"/>
      <c r="W62" s="9"/>
      <c r="X62" s="9"/>
      <c r="Y62" s="9"/>
      <c r="Z62" s="9"/>
      <c r="AA62" s="9"/>
      <c r="AB62" s="9"/>
      <c r="AC62" s="9"/>
      <c r="AD62" s="9"/>
      <c r="AE62" s="9"/>
    </row>
    <row r="63" s="10" customFormat="1" ht="19.92" customHeight="1">
      <c r="A63" s="10"/>
      <c r="B63" s="173"/>
      <c r="C63" s="174"/>
      <c r="D63" s="175" t="s">
        <v>592</v>
      </c>
      <c r="E63" s="176"/>
      <c r="F63" s="176"/>
      <c r="G63" s="176"/>
      <c r="H63" s="176"/>
      <c r="I63" s="176"/>
      <c r="J63" s="177">
        <f>J95</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593</v>
      </c>
      <c r="E64" s="170"/>
      <c r="F64" s="170"/>
      <c r="G64" s="170"/>
      <c r="H64" s="170"/>
      <c r="I64" s="170"/>
      <c r="J64" s="171">
        <f>J128</f>
        <v>0</v>
      </c>
      <c r="K64" s="168"/>
      <c r="L64" s="172"/>
      <c r="S64" s="9"/>
      <c r="T64" s="9"/>
      <c r="U64" s="9"/>
      <c r="V64" s="9"/>
      <c r="W64" s="9"/>
      <c r="X64" s="9"/>
      <c r="Y64" s="9"/>
      <c r="Z64" s="9"/>
      <c r="AA64" s="9"/>
      <c r="AB64" s="9"/>
      <c r="AC64" s="9"/>
      <c r="AD64" s="9"/>
      <c r="AE64" s="9"/>
    </row>
    <row r="65" s="10" customFormat="1" ht="19.92" customHeight="1">
      <c r="A65" s="10"/>
      <c r="B65" s="173"/>
      <c r="C65" s="174"/>
      <c r="D65" s="175" t="s">
        <v>594</v>
      </c>
      <c r="E65" s="176"/>
      <c r="F65" s="176"/>
      <c r="G65" s="176"/>
      <c r="H65" s="176"/>
      <c r="I65" s="176"/>
      <c r="J65" s="177">
        <f>J129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595</v>
      </c>
      <c r="E66" s="176"/>
      <c r="F66" s="176"/>
      <c r="G66" s="176"/>
      <c r="H66" s="176"/>
      <c r="I66" s="176"/>
      <c r="J66" s="177">
        <f>J157</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118</v>
      </c>
      <c r="E67" s="170"/>
      <c r="F67" s="170"/>
      <c r="G67" s="170"/>
      <c r="H67" s="170"/>
      <c r="I67" s="170"/>
      <c r="J67" s="171">
        <f>J176</f>
        <v>0</v>
      </c>
      <c r="K67" s="168"/>
      <c r="L67" s="172"/>
      <c r="S67" s="9"/>
      <c r="T67" s="9"/>
      <c r="U67" s="9"/>
      <c r="V67" s="9"/>
      <c r="W67" s="9"/>
      <c r="X67" s="9"/>
      <c r="Y67" s="9"/>
      <c r="Z67" s="9"/>
      <c r="AA67" s="9"/>
      <c r="AB67" s="9"/>
      <c r="AC67" s="9"/>
      <c r="AD67" s="9"/>
      <c r="AE67" s="9"/>
    </row>
    <row r="68" s="9" customFormat="1" ht="24.96" customHeight="1">
      <c r="A68" s="9"/>
      <c r="B68" s="167"/>
      <c r="C68" s="168"/>
      <c r="D68" s="169" t="s">
        <v>596</v>
      </c>
      <c r="E68" s="170"/>
      <c r="F68" s="170"/>
      <c r="G68" s="170"/>
      <c r="H68" s="170"/>
      <c r="I68" s="170"/>
      <c r="J68" s="171">
        <f>J181</f>
        <v>0</v>
      </c>
      <c r="K68" s="168"/>
      <c r="L68" s="172"/>
      <c r="S68" s="9"/>
      <c r="T68" s="9"/>
      <c r="U68" s="9"/>
      <c r="V68" s="9"/>
      <c r="W68" s="9"/>
      <c r="X68" s="9"/>
      <c r="Y68" s="9"/>
      <c r="Z68" s="9"/>
      <c r="AA68" s="9"/>
      <c r="AB68" s="9"/>
      <c r="AC68" s="9"/>
      <c r="AD68" s="9"/>
      <c r="AE68" s="9"/>
    </row>
    <row r="69" s="10" customFormat="1" ht="19.92" customHeight="1">
      <c r="A69" s="10"/>
      <c r="B69" s="173"/>
      <c r="C69" s="174"/>
      <c r="D69" s="175" t="s">
        <v>597</v>
      </c>
      <c r="E69" s="176"/>
      <c r="F69" s="176"/>
      <c r="G69" s="176"/>
      <c r="H69" s="176"/>
      <c r="I69" s="176"/>
      <c r="J69" s="177">
        <f>J182</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119</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INFRASTRUKTURA ZŠ CHOMUTOV - učebna pří.vědy -ZŠ Zahradní, Chomutov-m 8.2+8.3</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99</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SO 08.2-b1 - elektroinstalace</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12. 1. 2022</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 xml:space="preserve"> </v>
      </c>
      <c r="G85" s="42"/>
      <c r="H85" s="42"/>
      <c r="I85" s="34" t="s">
        <v>30</v>
      </c>
      <c r="J85" s="38" t="str">
        <f>E21</f>
        <v xml:space="preserve"> </v>
      </c>
      <c r="K85" s="42"/>
      <c r="L85" s="136"/>
      <c r="S85" s="40"/>
      <c r="T85" s="40"/>
      <c r="U85" s="40"/>
      <c r="V85" s="40"/>
      <c r="W85" s="40"/>
      <c r="X85" s="40"/>
      <c r="Y85" s="40"/>
      <c r="Z85" s="40"/>
      <c r="AA85" s="40"/>
      <c r="AB85" s="40"/>
      <c r="AC85" s="40"/>
      <c r="AD85" s="40"/>
      <c r="AE85" s="40"/>
    </row>
    <row r="86" s="2" customFormat="1" ht="25.65" customHeight="1">
      <c r="A86" s="40"/>
      <c r="B86" s="41"/>
      <c r="C86" s="34" t="s">
        <v>28</v>
      </c>
      <c r="D86" s="42"/>
      <c r="E86" s="42"/>
      <c r="F86" s="29" t="str">
        <f>IF(E18="","",E18)</f>
        <v>Vyplň údaj</v>
      </c>
      <c r="G86" s="42"/>
      <c r="H86" s="42"/>
      <c r="I86" s="34" t="s">
        <v>32</v>
      </c>
      <c r="J86" s="38" t="str">
        <f>E24</f>
        <v>Ing. Kateřina Tumpachová</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120</v>
      </c>
      <c r="D88" s="182" t="s">
        <v>57</v>
      </c>
      <c r="E88" s="182" t="s">
        <v>53</v>
      </c>
      <c r="F88" s="182" t="s">
        <v>54</v>
      </c>
      <c r="G88" s="182" t="s">
        <v>121</v>
      </c>
      <c r="H88" s="182" t="s">
        <v>122</v>
      </c>
      <c r="I88" s="182" t="s">
        <v>123</v>
      </c>
      <c r="J88" s="182" t="s">
        <v>103</v>
      </c>
      <c r="K88" s="183" t="s">
        <v>124</v>
      </c>
      <c r="L88" s="184"/>
      <c r="M88" s="94" t="s">
        <v>19</v>
      </c>
      <c r="N88" s="95" t="s">
        <v>42</v>
      </c>
      <c r="O88" s="95" t="s">
        <v>125</v>
      </c>
      <c r="P88" s="95" t="s">
        <v>126</v>
      </c>
      <c r="Q88" s="95" t="s">
        <v>127</v>
      </c>
      <c r="R88" s="95" t="s">
        <v>128</v>
      </c>
      <c r="S88" s="95" t="s">
        <v>129</v>
      </c>
      <c r="T88" s="96" t="s">
        <v>130</v>
      </c>
      <c r="U88" s="179"/>
      <c r="V88" s="179"/>
      <c r="W88" s="179"/>
      <c r="X88" s="179"/>
      <c r="Y88" s="179"/>
      <c r="Z88" s="179"/>
      <c r="AA88" s="179"/>
      <c r="AB88" s="179"/>
      <c r="AC88" s="179"/>
      <c r="AD88" s="179"/>
      <c r="AE88" s="179"/>
    </row>
    <row r="89" s="2" customFormat="1" ht="22.8" customHeight="1">
      <c r="A89" s="40"/>
      <c r="B89" s="41"/>
      <c r="C89" s="101" t="s">
        <v>131</v>
      </c>
      <c r="D89" s="42"/>
      <c r="E89" s="42"/>
      <c r="F89" s="42"/>
      <c r="G89" s="42"/>
      <c r="H89" s="42"/>
      <c r="I89" s="42"/>
      <c r="J89" s="185">
        <f>BK89</f>
        <v>0</v>
      </c>
      <c r="K89" s="42"/>
      <c r="L89" s="46"/>
      <c r="M89" s="97"/>
      <c r="N89" s="186"/>
      <c r="O89" s="98"/>
      <c r="P89" s="187">
        <f>P90+P94+P128+P176+P181</f>
        <v>0</v>
      </c>
      <c r="Q89" s="98"/>
      <c r="R89" s="187">
        <f>R90+R94+R128+R176+R181</f>
        <v>0</v>
      </c>
      <c r="S89" s="98"/>
      <c r="T89" s="188">
        <f>T90+T94+T128+T176+T181</f>
        <v>0</v>
      </c>
      <c r="U89" s="40"/>
      <c r="V89" s="40"/>
      <c r="W89" s="40"/>
      <c r="X89" s="40"/>
      <c r="Y89" s="40"/>
      <c r="Z89" s="40"/>
      <c r="AA89" s="40"/>
      <c r="AB89" s="40"/>
      <c r="AC89" s="40"/>
      <c r="AD89" s="40"/>
      <c r="AE89" s="40"/>
      <c r="AT89" s="19" t="s">
        <v>71</v>
      </c>
      <c r="AU89" s="19" t="s">
        <v>104</v>
      </c>
      <c r="BK89" s="189">
        <f>BK90+BK94+BK128+BK176+BK181</f>
        <v>0</v>
      </c>
    </row>
    <row r="90" s="12" customFormat="1" ht="25.92" customHeight="1">
      <c r="A90" s="12"/>
      <c r="B90" s="190"/>
      <c r="C90" s="191"/>
      <c r="D90" s="192" t="s">
        <v>71</v>
      </c>
      <c r="E90" s="193" t="s">
        <v>132</v>
      </c>
      <c r="F90" s="193" t="s">
        <v>132</v>
      </c>
      <c r="G90" s="191"/>
      <c r="H90" s="191"/>
      <c r="I90" s="194"/>
      <c r="J90" s="195">
        <f>BK90</f>
        <v>0</v>
      </c>
      <c r="K90" s="191"/>
      <c r="L90" s="196"/>
      <c r="M90" s="197"/>
      <c r="N90" s="198"/>
      <c r="O90" s="198"/>
      <c r="P90" s="199">
        <f>P91</f>
        <v>0</v>
      </c>
      <c r="Q90" s="198"/>
      <c r="R90" s="199">
        <f>R91</f>
        <v>0</v>
      </c>
      <c r="S90" s="198"/>
      <c r="T90" s="200">
        <f>T91</f>
        <v>0</v>
      </c>
      <c r="U90" s="12"/>
      <c r="V90" s="12"/>
      <c r="W90" s="12"/>
      <c r="X90" s="12"/>
      <c r="Y90" s="12"/>
      <c r="Z90" s="12"/>
      <c r="AA90" s="12"/>
      <c r="AB90" s="12"/>
      <c r="AC90" s="12"/>
      <c r="AD90" s="12"/>
      <c r="AE90" s="12"/>
      <c r="AR90" s="201" t="s">
        <v>80</v>
      </c>
      <c r="AT90" s="202" t="s">
        <v>71</v>
      </c>
      <c r="AU90" s="202" t="s">
        <v>72</v>
      </c>
      <c r="AY90" s="201" t="s">
        <v>134</v>
      </c>
      <c r="BK90" s="203">
        <f>BK91</f>
        <v>0</v>
      </c>
    </row>
    <row r="91" s="12" customFormat="1" ht="22.8" customHeight="1">
      <c r="A91" s="12"/>
      <c r="B91" s="190"/>
      <c r="C91" s="191"/>
      <c r="D91" s="192" t="s">
        <v>71</v>
      </c>
      <c r="E91" s="204" t="s">
        <v>576</v>
      </c>
      <c r="F91" s="204" t="s">
        <v>220</v>
      </c>
      <c r="G91" s="191"/>
      <c r="H91" s="191"/>
      <c r="I91" s="194"/>
      <c r="J91" s="205">
        <f>BK91</f>
        <v>0</v>
      </c>
      <c r="K91" s="191"/>
      <c r="L91" s="196"/>
      <c r="M91" s="197"/>
      <c r="N91" s="198"/>
      <c r="O91" s="198"/>
      <c r="P91" s="199">
        <f>SUM(P92:P93)</f>
        <v>0</v>
      </c>
      <c r="Q91" s="198"/>
      <c r="R91" s="199">
        <f>SUM(R92:R93)</f>
        <v>0</v>
      </c>
      <c r="S91" s="198"/>
      <c r="T91" s="200">
        <f>SUM(T92:T93)</f>
        <v>0</v>
      </c>
      <c r="U91" s="12"/>
      <c r="V91" s="12"/>
      <c r="W91" s="12"/>
      <c r="X91" s="12"/>
      <c r="Y91" s="12"/>
      <c r="Z91" s="12"/>
      <c r="AA91" s="12"/>
      <c r="AB91" s="12"/>
      <c r="AC91" s="12"/>
      <c r="AD91" s="12"/>
      <c r="AE91" s="12"/>
      <c r="AR91" s="201" t="s">
        <v>80</v>
      </c>
      <c r="AT91" s="202" t="s">
        <v>71</v>
      </c>
      <c r="AU91" s="202" t="s">
        <v>80</v>
      </c>
      <c r="AY91" s="201" t="s">
        <v>134</v>
      </c>
      <c r="BK91" s="203">
        <f>SUM(BK92:BK93)</f>
        <v>0</v>
      </c>
    </row>
    <row r="92" s="2" customFormat="1" ht="24.15" customHeight="1">
      <c r="A92" s="40"/>
      <c r="B92" s="41"/>
      <c r="C92" s="206" t="s">
        <v>80</v>
      </c>
      <c r="D92" s="206" t="s">
        <v>137</v>
      </c>
      <c r="E92" s="207" t="s">
        <v>598</v>
      </c>
      <c r="F92" s="208" t="s">
        <v>599</v>
      </c>
      <c r="G92" s="209" t="s">
        <v>224</v>
      </c>
      <c r="H92" s="210">
        <v>1</v>
      </c>
      <c r="I92" s="211"/>
      <c r="J92" s="212">
        <f>ROUND(I92*H92,2)</f>
        <v>0</v>
      </c>
      <c r="K92" s="208" t="s">
        <v>141</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142</v>
      </c>
      <c r="AT92" s="217" t="s">
        <v>137</v>
      </c>
      <c r="AU92" s="217" t="s">
        <v>82</v>
      </c>
      <c r="AY92" s="19" t="s">
        <v>134</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142</v>
      </c>
      <c r="BM92" s="217" t="s">
        <v>82</v>
      </c>
    </row>
    <row r="93" s="2" customFormat="1">
      <c r="A93" s="40"/>
      <c r="B93" s="41"/>
      <c r="C93" s="42"/>
      <c r="D93" s="219" t="s">
        <v>143</v>
      </c>
      <c r="E93" s="42"/>
      <c r="F93" s="220" t="s">
        <v>599</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143</v>
      </c>
      <c r="AU93" s="19" t="s">
        <v>82</v>
      </c>
    </row>
    <row r="94" s="12" customFormat="1" ht="25.92" customHeight="1">
      <c r="A94" s="12"/>
      <c r="B94" s="190"/>
      <c r="C94" s="191"/>
      <c r="D94" s="192" t="s">
        <v>71</v>
      </c>
      <c r="E94" s="193" t="s">
        <v>248</v>
      </c>
      <c r="F94" s="193" t="s">
        <v>249</v>
      </c>
      <c r="G94" s="191"/>
      <c r="H94" s="191"/>
      <c r="I94" s="194"/>
      <c r="J94" s="195">
        <f>BK94</f>
        <v>0</v>
      </c>
      <c r="K94" s="191"/>
      <c r="L94" s="196"/>
      <c r="M94" s="197"/>
      <c r="N94" s="198"/>
      <c r="O94" s="198"/>
      <c r="P94" s="199">
        <f>P95</f>
        <v>0</v>
      </c>
      <c r="Q94" s="198"/>
      <c r="R94" s="199">
        <f>R95</f>
        <v>0</v>
      </c>
      <c r="S94" s="198"/>
      <c r="T94" s="200">
        <f>T95</f>
        <v>0</v>
      </c>
      <c r="U94" s="12"/>
      <c r="V94" s="12"/>
      <c r="W94" s="12"/>
      <c r="X94" s="12"/>
      <c r="Y94" s="12"/>
      <c r="Z94" s="12"/>
      <c r="AA94" s="12"/>
      <c r="AB94" s="12"/>
      <c r="AC94" s="12"/>
      <c r="AD94" s="12"/>
      <c r="AE94" s="12"/>
      <c r="AR94" s="201" t="s">
        <v>82</v>
      </c>
      <c r="AT94" s="202" t="s">
        <v>71</v>
      </c>
      <c r="AU94" s="202" t="s">
        <v>72</v>
      </c>
      <c r="AY94" s="201" t="s">
        <v>134</v>
      </c>
      <c r="BK94" s="203">
        <f>BK95</f>
        <v>0</v>
      </c>
    </row>
    <row r="95" s="12" customFormat="1" ht="22.8" customHeight="1">
      <c r="A95" s="12"/>
      <c r="B95" s="190"/>
      <c r="C95" s="191"/>
      <c r="D95" s="192" t="s">
        <v>71</v>
      </c>
      <c r="E95" s="204" t="s">
        <v>600</v>
      </c>
      <c r="F95" s="204" t="s">
        <v>601</v>
      </c>
      <c r="G95" s="191"/>
      <c r="H95" s="191"/>
      <c r="I95" s="194"/>
      <c r="J95" s="205">
        <f>BK95</f>
        <v>0</v>
      </c>
      <c r="K95" s="191"/>
      <c r="L95" s="196"/>
      <c r="M95" s="197"/>
      <c r="N95" s="198"/>
      <c r="O95" s="198"/>
      <c r="P95" s="199">
        <f>SUM(P96:P127)</f>
        <v>0</v>
      </c>
      <c r="Q95" s="198"/>
      <c r="R95" s="199">
        <f>SUM(R96:R127)</f>
        <v>0</v>
      </c>
      <c r="S95" s="198"/>
      <c r="T95" s="200">
        <f>SUM(T96:T127)</f>
        <v>0</v>
      </c>
      <c r="U95" s="12"/>
      <c r="V95" s="12"/>
      <c r="W95" s="12"/>
      <c r="X95" s="12"/>
      <c r="Y95" s="12"/>
      <c r="Z95" s="12"/>
      <c r="AA95" s="12"/>
      <c r="AB95" s="12"/>
      <c r="AC95" s="12"/>
      <c r="AD95" s="12"/>
      <c r="AE95" s="12"/>
      <c r="AR95" s="201" t="s">
        <v>82</v>
      </c>
      <c r="AT95" s="202" t="s">
        <v>71</v>
      </c>
      <c r="AU95" s="202" t="s">
        <v>80</v>
      </c>
      <c r="AY95" s="201" t="s">
        <v>134</v>
      </c>
      <c r="BK95" s="203">
        <f>SUM(BK96:BK127)</f>
        <v>0</v>
      </c>
    </row>
    <row r="96" s="2" customFormat="1" ht="16.5" customHeight="1">
      <c r="A96" s="40"/>
      <c r="B96" s="41"/>
      <c r="C96" s="206" t="s">
        <v>82</v>
      </c>
      <c r="D96" s="206" t="s">
        <v>137</v>
      </c>
      <c r="E96" s="207" t="s">
        <v>602</v>
      </c>
      <c r="F96" s="208" t="s">
        <v>603</v>
      </c>
      <c r="G96" s="209" t="s">
        <v>287</v>
      </c>
      <c r="H96" s="210">
        <v>1</v>
      </c>
      <c r="I96" s="211"/>
      <c r="J96" s="212">
        <f>ROUND(I96*H96,2)</f>
        <v>0</v>
      </c>
      <c r="K96" s="208" t="s">
        <v>141</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175</v>
      </c>
      <c r="AT96" s="217" t="s">
        <v>137</v>
      </c>
      <c r="AU96" s="217" t="s">
        <v>82</v>
      </c>
      <c r="AY96" s="19" t="s">
        <v>134</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175</v>
      </c>
      <c r="BM96" s="217" t="s">
        <v>142</v>
      </c>
    </row>
    <row r="97" s="2" customFormat="1">
      <c r="A97" s="40"/>
      <c r="B97" s="41"/>
      <c r="C97" s="42"/>
      <c r="D97" s="219" t="s">
        <v>143</v>
      </c>
      <c r="E97" s="42"/>
      <c r="F97" s="220" t="s">
        <v>603</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143</v>
      </c>
      <c r="AU97" s="19" t="s">
        <v>82</v>
      </c>
    </row>
    <row r="98" s="2" customFormat="1" ht="16.5" customHeight="1">
      <c r="A98" s="40"/>
      <c r="B98" s="41"/>
      <c r="C98" s="206" t="s">
        <v>148</v>
      </c>
      <c r="D98" s="206" t="s">
        <v>137</v>
      </c>
      <c r="E98" s="207" t="s">
        <v>604</v>
      </c>
      <c r="F98" s="208" t="s">
        <v>605</v>
      </c>
      <c r="G98" s="209" t="s">
        <v>287</v>
      </c>
      <c r="H98" s="210">
        <v>2</v>
      </c>
      <c r="I98" s="211"/>
      <c r="J98" s="212">
        <f>ROUND(I98*H98,2)</f>
        <v>0</v>
      </c>
      <c r="K98" s="208" t="s">
        <v>141</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175</v>
      </c>
      <c r="AT98" s="217" t="s">
        <v>137</v>
      </c>
      <c r="AU98" s="217" t="s">
        <v>82</v>
      </c>
      <c r="AY98" s="19" t="s">
        <v>134</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175</v>
      </c>
      <c r="BM98" s="217" t="s">
        <v>135</v>
      </c>
    </row>
    <row r="99" s="2" customFormat="1">
      <c r="A99" s="40"/>
      <c r="B99" s="41"/>
      <c r="C99" s="42"/>
      <c r="D99" s="219" t="s">
        <v>143</v>
      </c>
      <c r="E99" s="42"/>
      <c r="F99" s="220" t="s">
        <v>605</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143</v>
      </c>
      <c r="AU99" s="19" t="s">
        <v>82</v>
      </c>
    </row>
    <row r="100" s="2" customFormat="1" ht="16.5" customHeight="1">
      <c r="A100" s="40"/>
      <c r="B100" s="41"/>
      <c r="C100" s="206" t="s">
        <v>142</v>
      </c>
      <c r="D100" s="206" t="s">
        <v>137</v>
      </c>
      <c r="E100" s="207" t="s">
        <v>604</v>
      </c>
      <c r="F100" s="208" t="s">
        <v>605</v>
      </c>
      <c r="G100" s="209" t="s">
        <v>287</v>
      </c>
      <c r="H100" s="210">
        <v>4</v>
      </c>
      <c r="I100" s="211"/>
      <c r="J100" s="212">
        <f>ROUND(I100*H100,2)</f>
        <v>0</v>
      </c>
      <c r="K100" s="208" t="s">
        <v>141</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175</v>
      </c>
      <c r="AT100" s="217" t="s">
        <v>137</v>
      </c>
      <c r="AU100" s="217" t="s">
        <v>82</v>
      </c>
      <c r="AY100" s="19" t="s">
        <v>134</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175</v>
      </c>
      <c r="BM100" s="217" t="s">
        <v>154</v>
      </c>
    </row>
    <row r="101" s="2" customFormat="1">
      <c r="A101" s="40"/>
      <c r="B101" s="41"/>
      <c r="C101" s="42"/>
      <c r="D101" s="219" t="s">
        <v>143</v>
      </c>
      <c r="E101" s="42"/>
      <c r="F101" s="220" t="s">
        <v>605</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143</v>
      </c>
      <c r="AU101" s="19" t="s">
        <v>82</v>
      </c>
    </row>
    <row r="102" s="2" customFormat="1" ht="24.15" customHeight="1">
      <c r="A102" s="40"/>
      <c r="B102" s="41"/>
      <c r="C102" s="206" t="s">
        <v>155</v>
      </c>
      <c r="D102" s="206" t="s">
        <v>137</v>
      </c>
      <c r="E102" s="207" t="s">
        <v>606</v>
      </c>
      <c r="F102" s="208" t="s">
        <v>607</v>
      </c>
      <c r="G102" s="209" t="s">
        <v>287</v>
      </c>
      <c r="H102" s="210">
        <v>6</v>
      </c>
      <c r="I102" s="211"/>
      <c r="J102" s="212">
        <f>ROUND(I102*H102,2)</f>
        <v>0</v>
      </c>
      <c r="K102" s="208" t="s">
        <v>141</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175</v>
      </c>
      <c r="AT102" s="217" t="s">
        <v>137</v>
      </c>
      <c r="AU102" s="217" t="s">
        <v>82</v>
      </c>
      <c r="AY102" s="19" t="s">
        <v>134</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175</v>
      </c>
      <c r="BM102" s="217" t="s">
        <v>158</v>
      </c>
    </row>
    <row r="103" s="2" customFormat="1">
      <c r="A103" s="40"/>
      <c r="B103" s="41"/>
      <c r="C103" s="42"/>
      <c r="D103" s="219" t="s">
        <v>143</v>
      </c>
      <c r="E103" s="42"/>
      <c r="F103" s="220" t="s">
        <v>607</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143</v>
      </c>
      <c r="AU103" s="19" t="s">
        <v>82</v>
      </c>
    </row>
    <row r="104" s="2" customFormat="1" ht="24.15" customHeight="1">
      <c r="A104" s="40"/>
      <c r="B104" s="41"/>
      <c r="C104" s="206" t="s">
        <v>135</v>
      </c>
      <c r="D104" s="206" t="s">
        <v>137</v>
      </c>
      <c r="E104" s="207" t="s">
        <v>608</v>
      </c>
      <c r="F104" s="208" t="s">
        <v>609</v>
      </c>
      <c r="G104" s="209" t="s">
        <v>287</v>
      </c>
      <c r="H104" s="210">
        <v>18</v>
      </c>
      <c r="I104" s="211"/>
      <c r="J104" s="212">
        <f>ROUND(I104*H104,2)</f>
        <v>0</v>
      </c>
      <c r="K104" s="208" t="s">
        <v>141</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175</v>
      </c>
      <c r="AT104" s="217" t="s">
        <v>137</v>
      </c>
      <c r="AU104" s="217" t="s">
        <v>82</v>
      </c>
      <c r="AY104" s="19" t="s">
        <v>134</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175</v>
      </c>
      <c r="BM104" s="217" t="s">
        <v>162</v>
      </c>
    </row>
    <row r="105" s="2" customFormat="1">
      <c r="A105" s="40"/>
      <c r="B105" s="41"/>
      <c r="C105" s="42"/>
      <c r="D105" s="219" t="s">
        <v>143</v>
      </c>
      <c r="E105" s="42"/>
      <c r="F105" s="220" t="s">
        <v>609</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143</v>
      </c>
      <c r="AU105" s="19" t="s">
        <v>82</v>
      </c>
    </row>
    <row r="106" s="2" customFormat="1" ht="16.5" customHeight="1">
      <c r="A106" s="40"/>
      <c r="B106" s="41"/>
      <c r="C106" s="206" t="s">
        <v>169</v>
      </c>
      <c r="D106" s="206" t="s">
        <v>137</v>
      </c>
      <c r="E106" s="207" t="s">
        <v>610</v>
      </c>
      <c r="F106" s="208" t="s">
        <v>611</v>
      </c>
      <c r="G106" s="209" t="s">
        <v>287</v>
      </c>
      <c r="H106" s="210">
        <v>2</v>
      </c>
      <c r="I106" s="211"/>
      <c r="J106" s="212">
        <f>ROUND(I106*H106,2)</f>
        <v>0</v>
      </c>
      <c r="K106" s="208" t="s">
        <v>19</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175</v>
      </c>
      <c r="AT106" s="217" t="s">
        <v>137</v>
      </c>
      <c r="AU106" s="217" t="s">
        <v>82</v>
      </c>
      <c r="AY106" s="19" t="s">
        <v>134</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175</v>
      </c>
      <c r="BM106" s="217" t="s">
        <v>172</v>
      </c>
    </row>
    <row r="107" s="2" customFormat="1">
      <c r="A107" s="40"/>
      <c r="B107" s="41"/>
      <c r="C107" s="42"/>
      <c r="D107" s="219" t="s">
        <v>143</v>
      </c>
      <c r="E107" s="42"/>
      <c r="F107" s="220" t="s">
        <v>611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143</v>
      </c>
      <c r="AU107" s="19" t="s">
        <v>82</v>
      </c>
    </row>
    <row r="108" s="2" customFormat="1" ht="24.15" customHeight="1">
      <c r="A108" s="40"/>
      <c r="B108" s="41"/>
      <c r="C108" s="206" t="s">
        <v>154</v>
      </c>
      <c r="D108" s="206" t="s">
        <v>137</v>
      </c>
      <c r="E108" s="207" t="s">
        <v>612</v>
      </c>
      <c r="F108" s="208" t="s">
        <v>613</v>
      </c>
      <c r="G108" s="209" t="s">
        <v>404</v>
      </c>
      <c r="H108" s="210">
        <v>40</v>
      </c>
      <c r="I108" s="211"/>
      <c r="J108" s="212">
        <f>ROUND(I108*H108,2)</f>
        <v>0</v>
      </c>
      <c r="K108" s="208" t="s">
        <v>141</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175</v>
      </c>
      <c r="AT108" s="217" t="s">
        <v>137</v>
      </c>
      <c r="AU108" s="217" t="s">
        <v>82</v>
      </c>
      <c r="AY108" s="19" t="s">
        <v>134</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175</v>
      </c>
      <c r="BM108" s="217" t="s">
        <v>175</v>
      </c>
    </row>
    <row r="109" s="2" customFormat="1">
      <c r="A109" s="40"/>
      <c r="B109" s="41"/>
      <c r="C109" s="42"/>
      <c r="D109" s="219" t="s">
        <v>143</v>
      </c>
      <c r="E109" s="42"/>
      <c r="F109" s="220" t="s">
        <v>613</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143</v>
      </c>
      <c r="AU109" s="19" t="s">
        <v>82</v>
      </c>
    </row>
    <row r="110" s="2" customFormat="1" ht="24.15" customHeight="1">
      <c r="A110" s="40"/>
      <c r="B110" s="41"/>
      <c r="C110" s="206" t="s">
        <v>176</v>
      </c>
      <c r="D110" s="206" t="s">
        <v>137</v>
      </c>
      <c r="E110" s="207" t="s">
        <v>614</v>
      </c>
      <c r="F110" s="208" t="s">
        <v>615</v>
      </c>
      <c r="G110" s="209" t="s">
        <v>404</v>
      </c>
      <c r="H110" s="210">
        <v>120</v>
      </c>
      <c r="I110" s="211"/>
      <c r="J110" s="212">
        <f>ROUND(I110*H110,2)</f>
        <v>0</v>
      </c>
      <c r="K110" s="208" t="s">
        <v>141</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175</v>
      </c>
      <c r="AT110" s="217" t="s">
        <v>137</v>
      </c>
      <c r="AU110" s="217" t="s">
        <v>82</v>
      </c>
      <c r="AY110" s="19" t="s">
        <v>134</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175</v>
      </c>
      <c r="BM110" s="217" t="s">
        <v>179</v>
      </c>
    </row>
    <row r="111" s="2" customFormat="1">
      <c r="A111" s="40"/>
      <c r="B111" s="41"/>
      <c r="C111" s="42"/>
      <c r="D111" s="219" t="s">
        <v>143</v>
      </c>
      <c r="E111" s="42"/>
      <c r="F111" s="220" t="s">
        <v>615</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143</v>
      </c>
      <c r="AU111" s="19" t="s">
        <v>82</v>
      </c>
    </row>
    <row r="112" s="2" customFormat="1" ht="24.15" customHeight="1">
      <c r="A112" s="40"/>
      <c r="B112" s="41"/>
      <c r="C112" s="206" t="s">
        <v>158</v>
      </c>
      <c r="D112" s="206" t="s">
        <v>137</v>
      </c>
      <c r="E112" s="207" t="s">
        <v>616</v>
      </c>
      <c r="F112" s="208" t="s">
        <v>617</v>
      </c>
      <c r="G112" s="209" t="s">
        <v>287</v>
      </c>
      <c r="H112" s="210">
        <v>8</v>
      </c>
      <c r="I112" s="211"/>
      <c r="J112" s="212">
        <f>ROUND(I112*H112,2)</f>
        <v>0</v>
      </c>
      <c r="K112" s="208" t="s">
        <v>141</v>
      </c>
      <c r="L112" s="46"/>
      <c r="M112" s="213" t="s">
        <v>19</v>
      </c>
      <c r="N112" s="214"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175</v>
      </c>
      <c r="AT112" s="217" t="s">
        <v>137</v>
      </c>
      <c r="AU112" s="217" t="s">
        <v>82</v>
      </c>
      <c r="AY112" s="19" t="s">
        <v>134</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175</v>
      </c>
      <c r="BM112" s="217" t="s">
        <v>190</v>
      </c>
    </row>
    <row r="113" s="2" customFormat="1">
      <c r="A113" s="40"/>
      <c r="B113" s="41"/>
      <c r="C113" s="42"/>
      <c r="D113" s="219" t="s">
        <v>143</v>
      </c>
      <c r="E113" s="42"/>
      <c r="F113" s="220" t="s">
        <v>617</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143</v>
      </c>
      <c r="AU113" s="19" t="s">
        <v>82</v>
      </c>
    </row>
    <row r="114" s="2" customFormat="1" ht="24.15" customHeight="1">
      <c r="A114" s="40"/>
      <c r="B114" s="41"/>
      <c r="C114" s="206" t="s">
        <v>193</v>
      </c>
      <c r="D114" s="206" t="s">
        <v>137</v>
      </c>
      <c r="E114" s="207" t="s">
        <v>618</v>
      </c>
      <c r="F114" s="208" t="s">
        <v>619</v>
      </c>
      <c r="G114" s="209" t="s">
        <v>287</v>
      </c>
      <c r="H114" s="210">
        <v>24</v>
      </c>
      <c r="I114" s="211"/>
      <c r="J114" s="212">
        <f>ROUND(I114*H114,2)</f>
        <v>0</v>
      </c>
      <c r="K114" s="208" t="s">
        <v>141</v>
      </c>
      <c r="L114" s="46"/>
      <c r="M114" s="213" t="s">
        <v>19</v>
      </c>
      <c r="N114" s="214"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175</v>
      </c>
      <c r="AT114" s="217" t="s">
        <v>137</v>
      </c>
      <c r="AU114" s="217" t="s">
        <v>82</v>
      </c>
      <c r="AY114" s="19" t="s">
        <v>134</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175</v>
      </c>
      <c r="BM114" s="217" t="s">
        <v>196</v>
      </c>
    </row>
    <row r="115" s="2" customFormat="1">
      <c r="A115" s="40"/>
      <c r="B115" s="41"/>
      <c r="C115" s="42"/>
      <c r="D115" s="219" t="s">
        <v>143</v>
      </c>
      <c r="E115" s="42"/>
      <c r="F115" s="220" t="s">
        <v>619</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143</v>
      </c>
      <c r="AU115" s="19" t="s">
        <v>82</v>
      </c>
    </row>
    <row r="116" s="2" customFormat="1" ht="24.15" customHeight="1">
      <c r="A116" s="40"/>
      <c r="B116" s="41"/>
      <c r="C116" s="206" t="s">
        <v>162</v>
      </c>
      <c r="D116" s="206" t="s">
        <v>137</v>
      </c>
      <c r="E116" s="207" t="s">
        <v>620</v>
      </c>
      <c r="F116" s="208" t="s">
        <v>621</v>
      </c>
      <c r="G116" s="209" t="s">
        <v>404</v>
      </c>
      <c r="H116" s="210">
        <v>275</v>
      </c>
      <c r="I116" s="211"/>
      <c r="J116" s="212">
        <f>ROUND(I116*H116,2)</f>
        <v>0</v>
      </c>
      <c r="K116" s="208" t="s">
        <v>141</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175</v>
      </c>
      <c r="AT116" s="217" t="s">
        <v>137</v>
      </c>
      <c r="AU116" s="217" t="s">
        <v>82</v>
      </c>
      <c r="AY116" s="19" t="s">
        <v>134</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175</v>
      </c>
      <c r="BM116" s="217" t="s">
        <v>200</v>
      </c>
    </row>
    <row r="117" s="2" customFormat="1">
      <c r="A117" s="40"/>
      <c r="B117" s="41"/>
      <c r="C117" s="42"/>
      <c r="D117" s="219" t="s">
        <v>143</v>
      </c>
      <c r="E117" s="42"/>
      <c r="F117" s="220" t="s">
        <v>621</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143</v>
      </c>
      <c r="AU117" s="19" t="s">
        <v>82</v>
      </c>
    </row>
    <row r="118" s="2" customFormat="1" ht="21.75" customHeight="1">
      <c r="A118" s="40"/>
      <c r="B118" s="41"/>
      <c r="C118" s="206" t="s">
        <v>202</v>
      </c>
      <c r="D118" s="206" t="s">
        <v>137</v>
      </c>
      <c r="E118" s="207" t="s">
        <v>622</v>
      </c>
      <c r="F118" s="208" t="s">
        <v>623</v>
      </c>
      <c r="G118" s="209" t="s">
        <v>287</v>
      </c>
      <c r="H118" s="210">
        <v>1</v>
      </c>
      <c r="I118" s="211"/>
      <c r="J118" s="212">
        <f>ROUND(I118*H118,2)</f>
        <v>0</v>
      </c>
      <c r="K118" s="208" t="s">
        <v>141</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175</v>
      </c>
      <c r="AT118" s="217" t="s">
        <v>137</v>
      </c>
      <c r="AU118" s="217" t="s">
        <v>82</v>
      </c>
      <c r="AY118" s="19" t="s">
        <v>134</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175</v>
      </c>
      <c r="BM118" s="217" t="s">
        <v>205</v>
      </c>
    </row>
    <row r="119" s="2" customFormat="1">
      <c r="A119" s="40"/>
      <c r="B119" s="41"/>
      <c r="C119" s="42"/>
      <c r="D119" s="219" t="s">
        <v>143</v>
      </c>
      <c r="E119" s="42"/>
      <c r="F119" s="220" t="s">
        <v>623</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143</v>
      </c>
      <c r="AU119" s="19" t="s">
        <v>82</v>
      </c>
    </row>
    <row r="120" s="2" customFormat="1" ht="21.75" customHeight="1">
      <c r="A120" s="40"/>
      <c r="B120" s="41"/>
      <c r="C120" s="206" t="s">
        <v>172</v>
      </c>
      <c r="D120" s="206" t="s">
        <v>137</v>
      </c>
      <c r="E120" s="207" t="s">
        <v>624</v>
      </c>
      <c r="F120" s="208" t="s">
        <v>625</v>
      </c>
      <c r="G120" s="209" t="s">
        <v>287</v>
      </c>
      <c r="H120" s="210">
        <v>1</v>
      </c>
      <c r="I120" s="211"/>
      <c r="J120" s="212">
        <f>ROUND(I120*H120,2)</f>
        <v>0</v>
      </c>
      <c r="K120" s="208" t="s">
        <v>141</v>
      </c>
      <c r="L120" s="46"/>
      <c r="M120" s="213" t="s">
        <v>19</v>
      </c>
      <c r="N120" s="214"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175</v>
      </c>
      <c r="AT120" s="217" t="s">
        <v>137</v>
      </c>
      <c r="AU120" s="217" t="s">
        <v>82</v>
      </c>
      <c r="AY120" s="19" t="s">
        <v>134</v>
      </c>
      <c r="BE120" s="218">
        <f>IF(N120="základní",J120,0)</f>
        <v>0</v>
      </c>
      <c r="BF120" s="218">
        <f>IF(N120="snížená",J120,0)</f>
        <v>0</v>
      </c>
      <c r="BG120" s="218">
        <f>IF(N120="zákl. přenesená",J120,0)</f>
        <v>0</v>
      </c>
      <c r="BH120" s="218">
        <f>IF(N120="sníž. přenesená",J120,0)</f>
        <v>0</v>
      </c>
      <c r="BI120" s="218">
        <f>IF(N120="nulová",J120,0)</f>
        <v>0</v>
      </c>
      <c r="BJ120" s="19" t="s">
        <v>80</v>
      </c>
      <c r="BK120" s="218">
        <f>ROUND(I120*H120,2)</f>
        <v>0</v>
      </c>
      <c r="BL120" s="19" t="s">
        <v>175</v>
      </c>
      <c r="BM120" s="217" t="s">
        <v>209</v>
      </c>
    </row>
    <row r="121" s="2" customFormat="1">
      <c r="A121" s="40"/>
      <c r="B121" s="41"/>
      <c r="C121" s="42"/>
      <c r="D121" s="219" t="s">
        <v>143</v>
      </c>
      <c r="E121" s="42"/>
      <c r="F121" s="220" t="s">
        <v>625</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143</v>
      </c>
      <c r="AU121" s="19" t="s">
        <v>82</v>
      </c>
    </row>
    <row r="122" s="2" customFormat="1" ht="24.15" customHeight="1">
      <c r="A122" s="40"/>
      <c r="B122" s="41"/>
      <c r="C122" s="206" t="s">
        <v>8</v>
      </c>
      <c r="D122" s="206" t="s">
        <v>137</v>
      </c>
      <c r="E122" s="207" t="s">
        <v>626</v>
      </c>
      <c r="F122" s="208" t="s">
        <v>627</v>
      </c>
      <c r="G122" s="209" t="s">
        <v>287</v>
      </c>
      <c r="H122" s="210">
        <v>5</v>
      </c>
      <c r="I122" s="211"/>
      <c r="J122" s="212">
        <f>ROUND(I122*H122,2)</f>
        <v>0</v>
      </c>
      <c r="K122" s="208" t="s">
        <v>141</v>
      </c>
      <c r="L122" s="46"/>
      <c r="M122" s="213" t="s">
        <v>19</v>
      </c>
      <c r="N122" s="214"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175</v>
      </c>
      <c r="AT122" s="217" t="s">
        <v>137</v>
      </c>
      <c r="AU122" s="217" t="s">
        <v>82</v>
      </c>
      <c r="AY122" s="19" t="s">
        <v>134</v>
      </c>
      <c r="BE122" s="218">
        <f>IF(N122="základní",J122,0)</f>
        <v>0</v>
      </c>
      <c r="BF122" s="218">
        <f>IF(N122="snížená",J122,0)</f>
        <v>0</v>
      </c>
      <c r="BG122" s="218">
        <f>IF(N122="zákl. přenesená",J122,0)</f>
        <v>0</v>
      </c>
      <c r="BH122" s="218">
        <f>IF(N122="sníž. přenesená",J122,0)</f>
        <v>0</v>
      </c>
      <c r="BI122" s="218">
        <f>IF(N122="nulová",J122,0)</f>
        <v>0</v>
      </c>
      <c r="BJ122" s="19" t="s">
        <v>80</v>
      </c>
      <c r="BK122" s="218">
        <f>ROUND(I122*H122,2)</f>
        <v>0</v>
      </c>
      <c r="BL122" s="19" t="s">
        <v>175</v>
      </c>
      <c r="BM122" s="217" t="s">
        <v>212</v>
      </c>
    </row>
    <row r="123" s="2" customFormat="1">
      <c r="A123" s="40"/>
      <c r="B123" s="41"/>
      <c r="C123" s="42"/>
      <c r="D123" s="219" t="s">
        <v>143</v>
      </c>
      <c r="E123" s="42"/>
      <c r="F123" s="220" t="s">
        <v>627</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143</v>
      </c>
      <c r="AU123" s="19" t="s">
        <v>82</v>
      </c>
    </row>
    <row r="124" s="2" customFormat="1" ht="16.5" customHeight="1">
      <c r="A124" s="40"/>
      <c r="B124" s="41"/>
      <c r="C124" s="206" t="s">
        <v>175</v>
      </c>
      <c r="D124" s="206" t="s">
        <v>137</v>
      </c>
      <c r="E124" s="207" t="s">
        <v>628</v>
      </c>
      <c r="F124" s="208" t="s">
        <v>629</v>
      </c>
      <c r="G124" s="209" t="s">
        <v>287</v>
      </c>
      <c r="H124" s="210">
        <v>1</v>
      </c>
      <c r="I124" s="211"/>
      <c r="J124" s="212">
        <f>ROUND(I124*H124,2)</f>
        <v>0</v>
      </c>
      <c r="K124" s="208" t="s">
        <v>141</v>
      </c>
      <c r="L124" s="46"/>
      <c r="M124" s="213" t="s">
        <v>19</v>
      </c>
      <c r="N124" s="214" t="s">
        <v>43</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175</v>
      </c>
      <c r="AT124" s="217" t="s">
        <v>137</v>
      </c>
      <c r="AU124" s="217" t="s">
        <v>82</v>
      </c>
      <c r="AY124" s="19" t="s">
        <v>134</v>
      </c>
      <c r="BE124" s="218">
        <f>IF(N124="základní",J124,0)</f>
        <v>0</v>
      </c>
      <c r="BF124" s="218">
        <f>IF(N124="snížená",J124,0)</f>
        <v>0</v>
      </c>
      <c r="BG124" s="218">
        <f>IF(N124="zákl. přenesená",J124,0)</f>
        <v>0</v>
      </c>
      <c r="BH124" s="218">
        <f>IF(N124="sníž. přenesená",J124,0)</f>
        <v>0</v>
      </c>
      <c r="BI124" s="218">
        <f>IF(N124="nulová",J124,0)</f>
        <v>0</v>
      </c>
      <c r="BJ124" s="19" t="s">
        <v>80</v>
      </c>
      <c r="BK124" s="218">
        <f>ROUND(I124*H124,2)</f>
        <v>0</v>
      </c>
      <c r="BL124" s="19" t="s">
        <v>175</v>
      </c>
      <c r="BM124" s="217" t="s">
        <v>216</v>
      </c>
    </row>
    <row r="125" s="2" customFormat="1">
      <c r="A125" s="40"/>
      <c r="B125" s="41"/>
      <c r="C125" s="42"/>
      <c r="D125" s="219" t="s">
        <v>143</v>
      </c>
      <c r="E125" s="42"/>
      <c r="F125" s="220" t="s">
        <v>629</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143</v>
      </c>
      <c r="AU125" s="19" t="s">
        <v>82</v>
      </c>
    </row>
    <row r="126" s="2" customFormat="1" ht="24.15" customHeight="1">
      <c r="A126" s="40"/>
      <c r="B126" s="41"/>
      <c r="C126" s="206" t="s">
        <v>221</v>
      </c>
      <c r="D126" s="206" t="s">
        <v>137</v>
      </c>
      <c r="E126" s="207" t="s">
        <v>630</v>
      </c>
      <c r="F126" s="208" t="s">
        <v>631</v>
      </c>
      <c r="G126" s="209" t="s">
        <v>287</v>
      </c>
      <c r="H126" s="210">
        <v>19</v>
      </c>
      <c r="I126" s="211"/>
      <c r="J126" s="212">
        <f>ROUND(I126*H126,2)</f>
        <v>0</v>
      </c>
      <c r="K126" s="208" t="s">
        <v>141</v>
      </c>
      <c r="L126" s="46"/>
      <c r="M126" s="213" t="s">
        <v>19</v>
      </c>
      <c r="N126" s="214" t="s">
        <v>43</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175</v>
      </c>
      <c r="AT126" s="217" t="s">
        <v>137</v>
      </c>
      <c r="AU126" s="217" t="s">
        <v>82</v>
      </c>
      <c r="AY126" s="19" t="s">
        <v>134</v>
      </c>
      <c r="BE126" s="218">
        <f>IF(N126="základní",J126,0)</f>
        <v>0</v>
      </c>
      <c r="BF126" s="218">
        <f>IF(N126="snížená",J126,0)</f>
        <v>0</v>
      </c>
      <c r="BG126" s="218">
        <f>IF(N126="zákl. přenesená",J126,0)</f>
        <v>0</v>
      </c>
      <c r="BH126" s="218">
        <f>IF(N126="sníž. přenesená",J126,0)</f>
        <v>0</v>
      </c>
      <c r="BI126" s="218">
        <f>IF(N126="nulová",J126,0)</f>
        <v>0</v>
      </c>
      <c r="BJ126" s="19" t="s">
        <v>80</v>
      </c>
      <c r="BK126" s="218">
        <f>ROUND(I126*H126,2)</f>
        <v>0</v>
      </c>
      <c r="BL126" s="19" t="s">
        <v>175</v>
      </c>
      <c r="BM126" s="217" t="s">
        <v>225</v>
      </c>
    </row>
    <row r="127" s="2" customFormat="1">
      <c r="A127" s="40"/>
      <c r="B127" s="41"/>
      <c r="C127" s="42"/>
      <c r="D127" s="219" t="s">
        <v>143</v>
      </c>
      <c r="E127" s="42"/>
      <c r="F127" s="220" t="s">
        <v>631</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143</v>
      </c>
      <c r="AU127" s="19" t="s">
        <v>82</v>
      </c>
    </row>
    <row r="128" s="12" customFormat="1" ht="25.92" customHeight="1">
      <c r="A128" s="12"/>
      <c r="B128" s="190"/>
      <c r="C128" s="191"/>
      <c r="D128" s="192" t="s">
        <v>71</v>
      </c>
      <c r="E128" s="193" t="s">
        <v>330</v>
      </c>
      <c r="F128" s="193" t="s">
        <v>632</v>
      </c>
      <c r="G128" s="191"/>
      <c r="H128" s="191"/>
      <c r="I128" s="194"/>
      <c r="J128" s="195">
        <f>BK128</f>
        <v>0</v>
      </c>
      <c r="K128" s="191"/>
      <c r="L128" s="196"/>
      <c r="M128" s="197"/>
      <c r="N128" s="198"/>
      <c r="O128" s="198"/>
      <c r="P128" s="199">
        <f>P129+P157</f>
        <v>0</v>
      </c>
      <c r="Q128" s="198"/>
      <c r="R128" s="199">
        <f>R129+R157</f>
        <v>0</v>
      </c>
      <c r="S128" s="198"/>
      <c r="T128" s="200">
        <f>T129+T157</f>
        <v>0</v>
      </c>
      <c r="U128" s="12"/>
      <c r="V128" s="12"/>
      <c r="W128" s="12"/>
      <c r="X128" s="12"/>
      <c r="Y128" s="12"/>
      <c r="Z128" s="12"/>
      <c r="AA128" s="12"/>
      <c r="AB128" s="12"/>
      <c r="AC128" s="12"/>
      <c r="AD128" s="12"/>
      <c r="AE128" s="12"/>
      <c r="AR128" s="201" t="s">
        <v>148</v>
      </c>
      <c r="AT128" s="202" t="s">
        <v>71</v>
      </c>
      <c r="AU128" s="202" t="s">
        <v>72</v>
      </c>
      <c r="AY128" s="201" t="s">
        <v>134</v>
      </c>
      <c r="BK128" s="203">
        <f>BK129+BK157</f>
        <v>0</v>
      </c>
    </row>
    <row r="129" s="12" customFormat="1" ht="22.8" customHeight="1">
      <c r="A129" s="12"/>
      <c r="B129" s="190"/>
      <c r="C129" s="191"/>
      <c r="D129" s="192" t="s">
        <v>71</v>
      </c>
      <c r="E129" s="204" t="s">
        <v>633</v>
      </c>
      <c r="F129" s="204" t="s">
        <v>634</v>
      </c>
      <c r="G129" s="191"/>
      <c r="H129" s="191"/>
      <c r="I129" s="194"/>
      <c r="J129" s="205">
        <f>BK129</f>
        <v>0</v>
      </c>
      <c r="K129" s="191"/>
      <c r="L129" s="196"/>
      <c r="M129" s="197"/>
      <c r="N129" s="198"/>
      <c r="O129" s="198"/>
      <c r="P129" s="199">
        <f>SUM(P130:P156)</f>
        <v>0</v>
      </c>
      <c r="Q129" s="198"/>
      <c r="R129" s="199">
        <f>SUM(R130:R156)</f>
        <v>0</v>
      </c>
      <c r="S129" s="198"/>
      <c r="T129" s="200">
        <f>SUM(T130:T156)</f>
        <v>0</v>
      </c>
      <c r="U129" s="12"/>
      <c r="V129" s="12"/>
      <c r="W129" s="12"/>
      <c r="X129" s="12"/>
      <c r="Y129" s="12"/>
      <c r="Z129" s="12"/>
      <c r="AA129" s="12"/>
      <c r="AB129" s="12"/>
      <c r="AC129" s="12"/>
      <c r="AD129" s="12"/>
      <c r="AE129" s="12"/>
      <c r="AR129" s="201" t="s">
        <v>148</v>
      </c>
      <c r="AT129" s="202" t="s">
        <v>71</v>
      </c>
      <c r="AU129" s="202" t="s">
        <v>80</v>
      </c>
      <c r="AY129" s="201" t="s">
        <v>134</v>
      </c>
      <c r="BK129" s="203">
        <f>SUM(BK130:BK156)</f>
        <v>0</v>
      </c>
    </row>
    <row r="130" s="2" customFormat="1" ht="21.75" customHeight="1">
      <c r="A130" s="40"/>
      <c r="B130" s="41"/>
      <c r="C130" s="206" t="s">
        <v>179</v>
      </c>
      <c r="D130" s="206" t="s">
        <v>137</v>
      </c>
      <c r="E130" s="207" t="s">
        <v>635</v>
      </c>
      <c r="F130" s="208" t="s">
        <v>636</v>
      </c>
      <c r="G130" s="209" t="s">
        <v>287</v>
      </c>
      <c r="H130" s="210">
        <v>1</v>
      </c>
      <c r="I130" s="211"/>
      <c r="J130" s="212">
        <f>ROUND(I130*H130,2)</f>
        <v>0</v>
      </c>
      <c r="K130" s="208" t="s">
        <v>141</v>
      </c>
      <c r="L130" s="46"/>
      <c r="M130" s="213" t="s">
        <v>19</v>
      </c>
      <c r="N130" s="214" t="s">
        <v>43</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291</v>
      </c>
      <c r="AT130" s="217" t="s">
        <v>137</v>
      </c>
      <c r="AU130" s="217" t="s">
        <v>82</v>
      </c>
      <c r="AY130" s="19" t="s">
        <v>134</v>
      </c>
      <c r="BE130" s="218">
        <f>IF(N130="základní",J130,0)</f>
        <v>0</v>
      </c>
      <c r="BF130" s="218">
        <f>IF(N130="snížená",J130,0)</f>
        <v>0</v>
      </c>
      <c r="BG130" s="218">
        <f>IF(N130="zákl. přenesená",J130,0)</f>
        <v>0</v>
      </c>
      <c r="BH130" s="218">
        <f>IF(N130="sníž. přenesená",J130,0)</f>
        <v>0</v>
      </c>
      <c r="BI130" s="218">
        <f>IF(N130="nulová",J130,0)</f>
        <v>0</v>
      </c>
      <c r="BJ130" s="19" t="s">
        <v>80</v>
      </c>
      <c r="BK130" s="218">
        <f>ROUND(I130*H130,2)</f>
        <v>0</v>
      </c>
      <c r="BL130" s="19" t="s">
        <v>291</v>
      </c>
      <c r="BM130" s="217" t="s">
        <v>229</v>
      </c>
    </row>
    <row r="131" s="2" customFormat="1">
      <c r="A131" s="40"/>
      <c r="B131" s="41"/>
      <c r="C131" s="42"/>
      <c r="D131" s="219" t="s">
        <v>143</v>
      </c>
      <c r="E131" s="42"/>
      <c r="F131" s="220" t="s">
        <v>636</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143</v>
      </c>
      <c r="AU131" s="19" t="s">
        <v>82</v>
      </c>
    </row>
    <row r="132" s="2" customFormat="1" ht="24.15" customHeight="1">
      <c r="A132" s="40"/>
      <c r="B132" s="41"/>
      <c r="C132" s="206" t="s">
        <v>231</v>
      </c>
      <c r="D132" s="206" t="s">
        <v>137</v>
      </c>
      <c r="E132" s="207" t="s">
        <v>637</v>
      </c>
      <c r="F132" s="208" t="s">
        <v>638</v>
      </c>
      <c r="G132" s="209" t="s">
        <v>404</v>
      </c>
      <c r="H132" s="210">
        <v>100</v>
      </c>
      <c r="I132" s="211"/>
      <c r="J132" s="212">
        <f>ROUND(I132*H132,2)</f>
        <v>0</v>
      </c>
      <c r="K132" s="208" t="s">
        <v>141</v>
      </c>
      <c r="L132" s="46"/>
      <c r="M132" s="213" t="s">
        <v>19</v>
      </c>
      <c r="N132" s="214"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291</v>
      </c>
      <c r="AT132" s="217" t="s">
        <v>137</v>
      </c>
      <c r="AU132" s="217" t="s">
        <v>82</v>
      </c>
      <c r="AY132" s="19" t="s">
        <v>134</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291</v>
      </c>
      <c r="BM132" s="217" t="s">
        <v>234</v>
      </c>
    </row>
    <row r="133" s="2" customFormat="1">
      <c r="A133" s="40"/>
      <c r="B133" s="41"/>
      <c r="C133" s="42"/>
      <c r="D133" s="219" t="s">
        <v>143</v>
      </c>
      <c r="E133" s="42"/>
      <c r="F133" s="220" t="s">
        <v>638</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143</v>
      </c>
      <c r="AU133" s="19" t="s">
        <v>82</v>
      </c>
    </row>
    <row r="134" s="2" customFormat="1" ht="24.15" customHeight="1">
      <c r="A134" s="40"/>
      <c r="B134" s="41"/>
      <c r="C134" s="206" t="s">
        <v>190</v>
      </c>
      <c r="D134" s="206" t="s">
        <v>137</v>
      </c>
      <c r="E134" s="207" t="s">
        <v>639</v>
      </c>
      <c r="F134" s="208" t="s">
        <v>640</v>
      </c>
      <c r="G134" s="209" t="s">
        <v>404</v>
      </c>
      <c r="H134" s="210">
        <v>15</v>
      </c>
      <c r="I134" s="211"/>
      <c r="J134" s="212">
        <f>ROUND(I134*H134,2)</f>
        <v>0</v>
      </c>
      <c r="K134" s="208" t="s">
        <v>141</v>
      </c>
      <c r="L134" s="46"/>
      <c r="M134" s="213" t="s">
        <v>19</v>
      </c>
      <c r="N134" s="214"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291</v>
      </c>
      <c r="AT134" s="217" t="s">
        <v>137</v>
      </c>
      <c r="AU134" s="217" t="s">
        <v>82</v>
      </c>
      <c r="AY134" s="19" t="s">
        <v>134</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291</v>
      </c>
      <c r="BM134" s="217" t="s">
        <v>238</v>
      </c>
    </row>
    <row r="135" s="2" customFormat="1">
      <c r="A135" s="40"/>
      <c r="B135" s="41"/>
      <c r="C135" s="42"/>
      <c r="D135" s="219" t="s">
        <v>143</v>
      </c>
      <c r="E135" s="42"/>
      <c r="F135" s="220" t="s">
        <v>640</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143</v>
      </c>
      <c r="AU135" s="19" t="s">
        <v>82</v>
      </c>
    </row>
    <row r="136" s="2" customFormat="1" ht="24.15" customHeight="1">
      <c r="A136" s="40"/>
      <c r="B136" s="41"/>
      <c r="C136" s="206" t="s">
        <v>7</v>
      </c>
      <c r="D136" s="206" t="s">
        <v>137</v>
      </c>
      <c r="E136" s="207" t="s">
        <v>641</v>
      </c>
      <c r="F136" s="208" t="s">
        <v>642</v>
      </c>
      <c r="G136" s="209" t="s">
        <v>404</v>
      </c>
      <c r="H136" s="210">
        <v>80</v>
      </c>
      <c r="I136" s="211"/>
      <c r="J136" s="212">
        <f>ROUND(I136*H136,2)</f>
        <v>0</v>
      </c>
      <c r="K136" s="208" t="s">
        <v>141</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291</v>
      </c>
      <c r="AT136" s="217" t="s">
        <v>137</v>
      </c>
      <c r="AU136" s="217" t="s">
        <v>82</v>
      </c>
      <c r="AY136" s="19" t="s">
        <v>134</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291</v>
      </c>
      <c r="BM136" s="217" t="s">
        <v>242</v>
      </c>
    </row>
    <row r="137" s="2" customFormat="1">
      <c r="A137" s="40"/>
      <c r="B137" s="41"/>
      <c r="C137" s="42"/>
      <c r="D137" s="219" t="s">
        <v>143</v>
      </c>
      <c r="E137" s="42"/>
      <c r="F137" s="220" t="s">
        <v>642</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143</v>
      </c>
      <c r="AU137" s="19" t="s">
        <v>82</v>
      </c>
    </row>
    <row r="138" s="2" customFormat="1" ht="24.15" customHeight="1">
      <c r="A138" s="40"/>
      <c r="B138" s="41"/>
      <c r="C138" s="206" t="s">
        <v>196</v>
      </c>
      <c r="D138" s="206" t="s">
        <v>137</v>
      </c>
      <c r="E138" s="207" t="s">
        <v>643</v>
      </c>
      <c r="F138" s="208" t="s">
        <v>644</v>
      </c>
      <c r="G138" s="209" t="s">
        <v>404</v>
      </c>
      <c r="H138" s="210">
        <v>10</v>
      </c>
      <c r="I138" s="211"/>
      <c r="J138" s="212">
        <f>ROUND(I138*H138,2)</f>
        <v>0</v>
      </c>
      <c r="K138" s="208" t="s">
        <v>141</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291</v>
      </c>
      <c r="AT138" s="217" t="s">
        <v>137</v>
      </c>
      <c r="AU138" s="217" t="s">
        <v>82</v>
      </c>
      <c r="AY138" s="19" t="s">
        <v>134</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291</v>
      </c>
      <c r="BM138" s="217" t="s">
        <v>246</v>
      </c>
    </row>
    <row r="139" s="2" customFormat="1">
      <c r="A139" s="40"/>
      <c r="B139" s="41"/>
      <c r="C139" s="42"/>
      <c r="D139" s="219" t="s">
        <v>143</v>
      </c>
      <c r="E139" s="42"/>
      <c r="F139" s="220" t="s">
        <v>644</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143</v>
      </c>
      <c r="AU139" s="19" t="s">
        <v>82</v>
      </c>
    </row>
    <row r="140" s="2" customFormat="1" ht="24.15" customHeight="1">
      <c r="A140" s="40"/>
      <c r="B140" s="41"/>
      <c r="C140" s="206" t="s">
        <v>252</v>
      </c>
      <c r="D140" s="206" t="s">
        <v>137</v>
      </c>
      <c r="E140" s="207" t="s">
        <v>645</v>
      </c>
      <c r="F140" s="208" t="s">
        <v>646</v>
      </c>
      <c r="G140" s="209" t="s">
        <v>287</v>
      </c>
      <c r="H140" s="210">
        <v>1</v>
      </c>
      <c r="I140" s="211"/>
      <c r="J140" s="212">
        <f>ROUND(I140*H140,2)</f>
        <v>0</v>
      </c>
      <c r="K140" s="208" t="s">
        <v>141</v>
      </c>
      <c r="L140" s="46"/>
      <c r="M140" s="213" t="s">
        <v>19</v>
      </c>
      <c r="N140" s="214"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291</v>
      </c>
      <c r="AT140" s="217" t="s">
        <v>137</v>
      </c>
      <c r="AU140" s="217" t="s">
        <v>82</v>
      </c>
      <c r="AY140" s="19" t="s">
        <v>134</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291</v>
      </c>
      <c r="BM140" s="217" t="s">
        <v>256</v>
      </c>
    </row>
    <row r="141" s="2" customFormat="1">
      <c r="A141" s="40"/>
      <c r="B141" s="41"/>
      <c r="C141" s="42"/>
      <c r="D141" s="219" t="s">
        <v>143</v>
      </c>
      <c r="E141" s="42"/>
      <c r="F141" s="220" t="s">
        <v>646</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143</v>
      </c>
      <c r="AU141" s="19" t="s">
        <v>82</v>
      </c>
    </row>
    <row r="142" s="2" customFormat="1" ht="24.15" customHeight="1">
      <c r="A142" s="40"/>
      <c r="B142" s="41"/>
      <c r="C142" s="206" t="s">
        <v>200</v>
      </c>
      <c r="D142" s="206" t="s">
        <v>137</v>
      </c>
      <c r="E142" s="207" t="s">
        <v>620</v>
      </c>
      <c r="F142" s="208" t="s">
        <v>621</v>
      </c>
      <c r="G142" s="209" t="s">
        <v>404</v>
      </c>
      <c r="H142" s="210">
        <v>60</v>
      </c>
      <c r="I142" s="211"/>
      <c r="J142" s="212">
        <f>ROUND(I142*H142,2)</f>
        <v>0</v>
      </c>
      <c r="K142" s="208" t="s">
        <v>141</v>
      </c>
      <c r="L142" s="46"/>
      <c r="M142" s="213" t="s">
        <v>19</v>
      </c>
      <c r="N142" s="214"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291</v>
      </c>
      <c r="AT142" s="217" t="s">
        <v>137</v>
      </c>
      <c r="AU142" s="217" t="s">
        <v>82</v>
      </c>
      <c r="AY142" s="19" t="s">
        <v>134</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291</v>
      </c>
      <c r="BM142" s="217" t="s">
        <v>259</v>
      </c>
    </row>
    <row r="143" s="2" customFormat="1">
      <c r="A143" s="40"/>
      <c r="B143" s="41"/>
      <c r="C143" s="42"/>
      <c r="D143" s="219" t="s">
        <v>143</v>
      </c>
      <c r="E143" s="42"/>
      <c r="F143" s="220" t="s">
        <v>621</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143</v>
      </c>
      <c r="AU143" s="19" t="s">
        <v>82</v>
      </c>
    </row>
    <row r="144" s="2" customFormat="1" ht="24.15" customHeight="1">
      <c r="A144" s="40"/>
      <c r="B144" s="41"/>
      <c r="C144" s="206" t="s">
        <v>261</v>
      </c>
      <c r="D144" s="206" t="s">
        <v>137</v>
      </c>
      <c r="E144" s="207" t="s">
        <v>647</v>
      </c>
      <c r="F144" s="208" t="s">
        <v>648</v>
      </c>
      <c r="G144" s="209" t="s">
        <v>287</v>
      </c>
      <c r="H144" s="210">
        <v>2</v>
      </c>
      <c r="I144" s="211"/>
      <c r="J144" s="212">
        <f>ROUND(I144*H144,2)</f>
        <v>0</v>
      </c>
      <c r="K144" s="208" t="s">
        <v>141</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291</v>
      </c>
      <c r="AT144" s="217" t="s">
        <v>137</v>
      </c>
      <c r="AU144" s="217" t="s">
        <v>82</v>
      </c>
      <c r="AY144" s="19" t="s">
        <v>134</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291</v>
      </c>
      <c r="BM144" s="217" t="s">
        <v>264</v>
      </c>
    </row>
    <row r="145" s="2" customFormat="1">
      <c r="A145" s="40"/>
      <c r="B145" s="41"/>
      <c r="C145" s="42"/>
      <c r="D145" s="219" t="s">
        <v>143</v>
      </c>
      <c r="E145" s="42"/>
      <c r="F145" s="220" t="s">
        <v>648</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143</v>
      </c>
      <c r="AU145" s="19" t="s">
        <v>82</v>
      </c>
    </row>
    <row r="146" s="2" customFormat="1" ht="24.15" customHeight="1">
      <c r="A146" s="40"/>
      <c r="B146" s="41"/>
      <c r="C146" s="206" t="s">
        <v>205</v>
      </c>
      <c r="D146" s="206" t="s">
        <v>137</v>
      </c>
      <c r="E146" s="207" t="s">
        <v>649</v>
      </c>
      <c r="F146" s="208" t="s">
        <v>650</v>
      </c>
      <c r="G146" s="209" t="s">
        <v>287</v>
      </c>
      <c r="H146" s="210">
        <v>40</v>
      </c>
      <c r="I146" s="211"/>
      <c r="J146" s="212">
        <f>ROUND(I146*H146,2)</f>
        <v>0</v>
      </c>
      <c r="K146" s="208" t="s">
        <v>141</v>
      </c>
      <c r="L146" s="46"/>
      <c r="M146" s="213" t="s">
        <v>19</v>
      </c>
      <c r="N146" s="214"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291</v>
      </c>
      <c r="AT146" s="217" t="s">
        <v>137</v>
      </c>
      <c r="AU146" s="217" t="s">
        <v>82</v>
      </c>
      <c r="AY146" s="19" t="s">
        <v>134</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291</v>
      </c>
      <c r="BM146" s="217" t="s">
        <v>267</v>
      </c>
    </row>
    <row r="147" s="2" customFormat="1">
      <c r="A147" s="40"/>
      <c r="B147" s="41"/>
      <c r="C147" s="42"/>
      <c r="D147" s="219" t="s">
        <v>143</v>
      </c>
      <c r="E147" s="42"/>
      <c r="F147" s="220" t="s">
        <v>650</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143</v>
      </c>
      <c r="AU147" s="19" t="s">
        <v>82</v>
      </c>
    </row>
    <row r="148" s="2" customFormat="1" ht="24.15" customHeight="1">
      <c r="A148" s="40"/>
      <c r="B148" s="41"/>
      <c r="C148" s="206" t="s">
        <v>268</v>
      </c>
      <c r="D148" s="206" t="s">
        <v>137</v>
      </c>
      <c r="E148" s="207" t="s">
        <v>651</v>
      </c>
      <c r="F148" s="208" t="s">
        <v>652</v>
      </c>
      <c r="G148" s="209" t="s">
        <v>287</v>
      </c>
      <c r="H148" s="210">
        <v>1</v>
      </c>
      <c r="I148" s="211"/>
      <c r="J148" s="212">
        <f>ROUND(I148*H148,2)</f>
        <v>0</v>
      </c>
      <c r="K148" s="208" t="s">
        <v>141</v>
      </c>
      <c r="L148" s="46"/>
      <c r="M148" s="213" t="s">
        <v>19</v>
      </c>
      <c r="N148" s="214"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291</v>
      </c>
      <c r="AT148" s="217" t="s">
        <v>137</v>
      </c>
      <c r="AU148" s="217" t="s">
        <v>82</v>
      </c>
      <c r="AY148" s="19" t="s">
        <v>134</v>
      </c>
      <c r="BE148" s="218">
        <f>IF(N148="základní",J148,0)</f>
        <v>0</v>
      </c>
      <c r="BF148" s="218">
        <f>IF(N148="snížená",J148,0)</f>
        <v>0</v>
      </c>
      <c r="BG148" s="218">
        <f>IF(N148="zákl. přenesená",J148,0)</f>
        <v>0</v>
      </c>
      <c r="BH148" s="218">
        <f>IF(N148="sníž. přenesená",J148,0)</f>
        <v>0</v>
      </c>
      <c r="BI148" s="218">
        <f>IF(N148="nulová",J148,0)</f>
        <v>0</v>
      </c>
      <c r="BJ148" s="19" t="s">
        <v>80</v>
      </c>
      <c r="BK148" s="218">
        <f>ROUND(I148*H148,2)</f>
        <v>0</v>
      </c>
      <c r="BL148" s="19" t="s">
        <v>291</v>
      </c>
      <c r="BM148" s="217" t="s">
        <v>271</v>
      </c>
    </row>
    <row r="149" s="2" customFormat="1">
      <c r="A149" s="40"/>
      <c r="B149" s="41"/>
      <c r="C149" s="42"/>
      <c r="D149" s="219" t="s">
        <v>143</v>
      </c>
      <c r="E149" s="42"/>
      <c r="F149" s="220" t="s">
        <v>652</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143</v>
      </c>
      <c r="AU149" s="19" t="s">
        <v>82</v>
      </c>
    </row>
    <row r="150" s="2" customFormat="1">
      <c r="A150" s="40"/>
      <c r="B150" s="41"/>
      <c r="C150" s="42"/>
      <c r="D150" s="219" t="s">
        <v>146</v>
      </c>
      <c r="E150" s="42"/>
      <c r="F150" s="224" t="s">
        <v>653</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146</v>
      </c>
      <c r="AU150" s="19" t="s">
        <v>82</v>
      </c>
    </row>
    <row r="151" s="2" customFormat="1" ht="16.5" customHeight="1">
      <c r="A151" s="40"/>
      <c r="B151" s="41"/>
      <c r="C151" s="206" t="s">
        <v>209</v>
      </c>
      <c r="D151" s="206" t="s">
        <v>137</v>
      </c>
      <c r="E151" s="207" t="s">
        <v>654</v>
      </c>
      <c r="F151" s="208" t="s">
        <v>655</v>
      </c>
      <c r="G151" s="209" t="s">
        <v>255</v>
      </c>
      <c r="H151" s="210">
        <v>1</v>
      </c>
      <c r="I151" s="211"/>
      <c r="J151" s="212">
        <f>ROUND(I151*H151,2)</f>
        <v>0</v>
      </c>
      <c r="K151" s="208" t="s">
        <v>141</v>
      </c>
      <c r="L151" s="46"/>
      <c r="M151" s="213" t="s">
        <v>19</v>
      </c>
      <c r="N151" s="214" t="s">
        <v>43</v>
      </c>
      <c r="O151" s="86"/>
      <c r="P151" s="215">
        <f>O151*H151</f>
        <v>0</v>
      </c>
      <c r="Q151" s="215">
        <v>0</v>
      </c>
      <c r="R151" s="215">
        <f>Q151*H151</f>
        <v>0</v>
      </c>
      <c r="S151" s="215">
        <v>0</v>
      </c>
      <c r="T151" s="216">
        <f>S151*H151</f>
        <v>0</v>
      </c>
      <c r="U151" s="40"/>
      <c r="V151" s="40"/>
      <c r="W151" s="40"/>
      <c r="X151" s="40"/>
      <c r="Y151" s="40"/>
      <c r="Z151" s="40"/>
      <c r="AA151" s="40"/>
      <c r="AB151" s="40"/>
      <c r="AC151" s="40"/>
      <c r="AD151" s="40"/>
      <c r="AE151" s="40"/>
      <c r="AR151" s="217" t="s">
        <v>291</v>
      </c>
      <c r="AT151" s="217" t="s">
        <v>137</v>
      </c>
      <c r="AU151" s="217" t="s">
        <v>82</v>
      </c>
      <c r="AY151" s="19" t="s">
        <v>134</v>
      </c>
      <c r="BE151" s="218">
        <f>IF(N151="základní",J151,0)</f>
        <v>0</v>
      </c>
      <c r="BF151" s="218">
        <f>IF(N151="snížená",J151,0)</f>
        <v>0</v>
      </c>
      <c r="BG151" s="218">
        <f>IF(N151="zákl. přenesená",J151,0)</f>
        <v>0</v>
      </c>
      <c r="BH151" s="218">
        <f>IF(N151="sníž. přenesená",J151,0)</f>
        <v>0</v>
      </c>
      <c r="BI151" s="218">
        <f>IF(N151="nulová",J151,0)</f>
        <v>0</v>
      </c>
      <c r="BJ151" s="19" t="s">
        <v>80</v>
      </c>
      <c r="BK151" s="218">
        <f>ROUND(I151*H151,2)</f>
        <v>0</v>
      </c>
      <c r="BL151" s="19" t="s">
        <v>291</v>
      </c>
      <c r="BM151" s="217" t="s">
        <v>275</v>
      </c>
    </row>
    <row r="152" s="2" customFormat="1">
      <c r="A152" s="40"/>
      <c r="B152" s="41"/>
      <c r="C152" s="42"/>
      <c r="D152" s="219" t="s">
        <v>143</v>
      </c>
      <c r="E152" s="42"/>
      <c r="F152" s="220" t="s">
        <v>655</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143</v>
      </c>
      <c r="AU152" s="19" t="s">
        <v>82</v>
      </c>
    </row>
    <row r="153" s="2" customFormat="1" ht="37.8" customHeight="1">
      <c r="A153" s="40"/>
      <c r="B153" s="41"/>
      <c r="C153" s="206" t="s">
        <v>276</v>
      </c>
      <c r="D153" s="206" t="s">
        <v>137</v>
      </c>
      <c r="E153" s="207" t="s">
        <v>656</v>
      </c>
      <c r="F153" s="208" t="s">
        <v>657</v>
      </c>
      <c r="G153" s="209" t="s">
        <v>404</v>
      </c>
      <c r="H153" s="210">
        <v>160</v>
      </c>
      <c r="I153" s="211"/>
      <c r="J153" s="212">
        <f>ROUND(I153*H153,2)</f>
        <v>0</v>
      </c>
      <c r="K153" s="208" t="s">
        <v>141</v>
      </c>
      <c r="L153" s="46"/>
      <c r="M153" s="213" t="s">
        <v>19</v>
      </c>
      <c r="N153" s="214" t="s">
        <v>43</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291</v>
      </c>
      <c r="AT153" s="217" t="s">
        <v>137</v>
      </c>
      <c r="AU153" s="217" t="s">
        <v>82</v>
      </c>
      <c r="AY153" s="19" t="s">
        <v>134</v>
      </c>
      <c r="BE153" s="218">
        <f>IF(N153="základní",J153,0)</f>
        <v>0</v>
      </c>
      <c r="BF153" s="218">
        <f>IF(N153="snížená",J153,0)</f>
        <v>0</v>
      </c>
      <c r="BG153" s="218">
        <f>IF(N153="zákl. přenesená",J153,0)</f>
        <v>0</v>
      </c>
      <c r="BH153" s="218">
        <f>IF(N153="sníž. přenesená",J153,0)</f>
        <v>0</v>
      </c>
      <c r="BI153" s="218">
        <f>IF(N153="nulová",J153,0)</f>
        <v>0</v>
      </c>
      <c r="BJ153" s="19" t="s">
        <v>80</v>
      </c>
      <c r="BK153" s="218">
        <f>ROUND(I153*H153,2)</f>
        <v>0</v>
      </c>
      <c r="BL153" s="19" t="s">
        <v>291</v>
      </c>
      <c r="BM153" s="217" t="s">
        <v>279</v>
      </c>
    </row>
    <row r="154" s="2" customFormat="1">
      <c r="A154" s="40"/>
      <c r="B154" s="41"/>
      <c r="C154" s="42"/>
      <c r="D154" s="219" t="s">
        <v>143</v>
      </c>
      <c r="E154" s="42"/>
      <c r="F154" s="220" t="s">
        <v>657</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143</v>
      </c>
      <c r="AU154" s="19" t="s">
        <v>82</v>
      </c>
    </row>
    <row r="155" s="2" customFormat="1" ht="24.15" customHeight="1">
      <c r="A155" s="40"/>
      <c r="B155" s="41"/>
      <c r="C155" s="206" t="s">
        <v>212</v>
      </c>
      <c r="D155" s="206" t="s">
        <v>137</v>
      </c>
      <c r="E155" s="207" t="s">
        <v>658</v>
      </c>
      <c r="F155" s="208" t="s">
        <v>659</v>
      </c>
      <c r="G155" s="209" t="s">
        <v>404</v>
      </c>
      <c r="H155" s="210">
        <v>115</v>
      </c>
      <c r="I155" s="211"/>
      <c r="J155" s="212">
        <f>ROUND(I155*H155,2)</f>
        <v>0</v>
      </c>
      <c r="K155" s="208" t="s">
        <v>141</v>
      </c>
      <c r="L155" s="46"/>
      <c r="M155" s="213" t="s">
        <v>19</v>
      </c>
      <c r="N155" s="214" t="s">
        <v>43</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291</v>
      </c>
      <c r="AT155" s="217" t="s">
        <v>137</v>
      </c>
      <c r="AU155" s="217" t="s">
        <v>82</v>
      </c>
      <c r="AY155" s="19" t="s">
        <v>134</v>
      </c>
      <c r="BE155" s="218">
        <f>IF(N155="základní",J155,0)</f>
        <v>0</v>
      </c>
      <c r="BF155" s="218">
        <f>IF(N155="snížená",J155,0)</f>
        <v>0</v>
      </c>
      <c r="BG155" s="218">
        <f>IF(N155="zákl. přenesená",J155,0)</f>
        <v>0</v>
      </c>
      <c r="BH155" s="218">
        <f>IF(N155="sníž. přenesená",J155,0)</f>
        <v>0</v>
      </c>
      <c r="BI155" s="218">
        <f>IF(N155="nulová",J155,0)</f>
        <v>0</v>
      </c>
      <c r="BJ155" s="19" t="s">
        <v>80</v>
      </c>
      <c r="BK155" s="218">
        <f>ROUND(I155*H155,2)</f>
        <v>0</v>
      </c>
      <c r="BL155" s="19" t="s">
        <v>291</v>
      </c>
      <c r="BM155" s="217" t="s">
        <v>282</v>
      </c>
    </row>
    <row r="156" s="2" customFormat="1">
      <c r="A156" s="40"/>
      <c r="B156" s="41"/>
      <c r="C156" s="42"/>
      <c r="D156" s="219" t="s">
        <v>143</v>
      </c>
      <c r="E156" s="42"/>
      <c r="F156" s="220" t="s">
        <v>659</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143</v>
      </c>
      <c r="AU156" s="19" t="s">
        <v>82</v>
      </c>
    </row>
    <row r="157" s="12" customFormat="1" ht="22.8" customHeight="1">
      <c r="A157" s="12"/>
      <c r="B157" s="190"/>
      <c r="C157" s="191"/>
      <c r="D157" s="192" t="s">
        <v>71</v>
      </c>
      <c r="E157" s="204" t="s">
        <v>660</v>
      </c>
      <c r="F157" s="204" t="s">
        <v>661</v>
      </c>
      <c r="G157" s="191"/>
      <c r="H157" s="191"/>
      <c r="I157" s="194"/>
      <c r="J157" s="205">
        <f>BK157</f>
        <v>0</v>
      </c>
      <c r="K157" s="191"/>
      <c r="L157" s="196"/>
      <c r="M157" s="197"/>
      <c r="N157" s="198"/>
      <c r="O157" s="198"/>
      <c r="P157" s="199">
        <f>SUM(P158:P175)</f>
        <v>0</v>
      </c>
      <c r="Q157" s="198"/>
      <c r="R157" s="199">
        <f>SUM(R158:R175)</f>
        <v>0</v>
      </c>
      <c r="S157" s="198"/>
      <c r="T157" s="200">
        <f>SUM(T158:T175)</f>
        <v>0</v>
      </c>
      <c r="U157" s="12"/>
      <c r="V157" s="12"/>
      <c r="W157" s="12"/>
      <c r="X157" s="12"/>
      <c r="Y157" s="12"/>
      <c r="Z157" s="12"/>
      <c r="AA157" s="12"/>
      <c r="AB157" s="12"/>
      <c r="AC157" s="12"/>
      <c r="AD157" s="12"/>
      <c r="AE157" s="12"/>
      <c r="AR157" s="201" t="s">
        <v>148</v>
      </c>
      <c r="AT157" s="202" t="s">
        <v>71</v>
      </c>
      <c r="AU157" s="202" t="s">
        <v>80</v>
      </c>
      <c r="AY157" s="201" t="s">
        <v>134</v>
      </c>
      <c r="BK157" s="203">
        <f>SUM(BK158:BK175)</f>
        <v>0</v>
      </c>
    </row>
    <row r="158" s="2" customFormat="1" ht="16.5" customHeight="1">
      <c r="A158" s="40"/>
      <c r="B158" s="41"/>
      <c r="C158" s="206" t="s">
        <v>284</v>
      </c>
      <c r="D158" s="206" t="s">
        <v>137</v>
      </c>
      <c r="E158" s="207" t="s">
        <v>662</v>
      </c>
      <c r="F158" s="208" t="s">
        <v>663</v>
      </c>
      <c r="G158" s="209" t="s">
        <v>224</v>
      </c>
      <c r="H158" s="210">
        <v>1</v>
      </c>
      <c r="I158" s="211"/>
      <c r="J158" s="212">
        <f>ROUND(I158*H158,2)</f>
        <v>0</v>
      </c>
      <c r="K158" s="208" t="s">
        <v>141</v>
      </c>
      <c r="L158" s="46"/>
      <c r="M158" s="213" t="s">
        <v>19</v>
      </c>
      <c r="N158" s="214" t="s">
        <v>43</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291</v>
      </c>
      <c r="AT158" s="217" t="s">
        <v>137</v>
      </c>
      <c r="AU158" s="217" t="s">
        <v>82</v>
      </c>
      <c r="AY158" s="19" t="s">
        <v>134</v>
      </c>
      <c r="BE158" s="218">
        <f>IF(N158="základní",J158,0)</f>
        <v>0</v>
      </c>
      <c r="BF158" s="218">
        <f>IF(N158="snížená",J158,0)</f>
        <v>0</v>
      </c>
      <c r="BG158" s="218">
        <f>IF(N158="zákl. přenesená",J158,0)</f>
        <v>0</v>
      </c>
      <c r="BH158" s="218">
        <f>IF(N158="sníž. přenesená",J158,0)</f>
        <v>0</v>
      </c>
      <c r="BI158" s="218">
        <f>IF(N158="nulová",J158,0)</f>
        <v>0</v>
      </c>
      <c r="BJ158" s="19" t="s">
        <v>80</v>
      </c>
      <c r="BK158" s="218">
        <f>ROUND(I158*H158,2)</f>
        <v>0</v>
      </c>
      <c r="BL158" s="19" t="s">
        <v>291</v>
      </c>
      <c r="BM158" s="217" t="s">
        <v>288</v>
      </c>
    </row>
    <row r="159" s="2" customFormat="1">
      <c r="A159" s="40"/>
      <c r="B159" s="41"/>
      <c r="C159" s="42"/>
      <c r="D159" s="219" t="s">
        <v>143</v>
      </c>
      <c r="E159" s="42"/>
      <c r="F159" s="220" t="s">
        <v>663</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143</v>
      </c>
      <c r="AU159" s="19" t="s">
        <v>82</v>
      </c>
    </row>
    <row r="160" s="2" customFormat="1">
      <c r="A160" s="40"/>
      <c r="B160" s="41"/>
      <c r="C160" s="42"/>
      <c r="D160" s="219" t="s">
        <v>146</v>
      </c>
      <c r="E160" s="42"/>
      <c r="F160" s="224" t="s">
        <v>664</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146</v>
      </c>
      <c r="AU160" s="19" t="s">
        <v>82</v>
      </c>
    </row>
    <row r="161" s="2" customFormat="1" ht="24.15" customHeight="1">
      <c r="A161" s="40"/>
      <c r="B161" s="41"/>
      <c r="C161" s="206" t="s">
        <v>216</v>
      </c>
      <c r="D161" s="206" t="s">
        <v>137</v>
      </c>
      <c r="E161" s="207" t="s">
        <v>665</v>
      </c>
      <c r="F161" s="208" t="s">
        <v>666</v>
      </c>
      <c r="G161" s="209" t="s">
        <v>224</v>
      </c>
      <c r="H161" s="210">
        <v>10</v>
      </c>
      <c r="I161" s="211"/>
      <c r="J161" s="212">
        <f>ROUND(I161*H161,2)</f>
        <v>0</v>
      </c>
      <c r="K161" s="208" t="s">
        <v>141</v>
      </c>
      <c r="L161" s="46"/>
      <c r="M161" s="213" t="s">
        <v>19</v>
      </c>
      <c r="N161" s="214" t="s">
        <v>43</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291</v>
      </c>
      <c r="AT161" s="217" t="s">
        <v>137</v>
      </c>
      <c r="AU161" s="217" t="s">
        <v>82</v>
      </c>
      <c r="AY161" s="19" t="s">
        <v>134</v>
      </c>
      <c r="BE161" s="218">
        <f>IF(N161="základní",J161,0)</f>
        <v>0</v>
      </c>
      <c r="BF161" s="218">
        <f>IF(N161="snížená",J161,0)</f>
        <v>0</v>
      </c>
      <c r="BG161" s="218">
        <f>IF(N161="zákl. přenesená",J161,0)</f>
        <v>0</v>
      </c>
      <c r="BH161" s="218">
        <f>IF(N161="sníž. přenesená",J161,0)</f>
        <v>0</v>
      </c>
      <c r="BI161" s="218">
        <f>IF(N161="nulová",J161,0)</f>
        <v>0</v>
      </c>
      <c r="BJ161" s="19" t="s">
        <v>80</v>
      </c>
      <c r="BK161" s="218">
        <f>ROUND(I161*H161,2)</f>
        <v>0</v>
      </c>
      <c r="BL161" s="19" t="s">
        <v>291</v>
      </c>
      <c r="BM161" s="217" t="s">
        <v>291</v>
      </c>
    </row>
    <row r="162" s="2" customFormat="1">
      <c r="A162" s="40"/>
      <c r="B162" s="41"/>
      <c r="C162" s="42"/>
      <c r="D162" s="219" t="s">
        <v>143</v>
      </c>
      <c r="E162" s="42"/>
      <c r="F162" s="220" t="s">
        <v>666</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143</v>
      </c>
      <c r="AU162" s="19" t="s">
        <v>82</v>
      </c>
    </row>
    <row r="163" s="2" customFormat="1">
      <c r="A163" s="40"/>
      <c r="B163" s="41"/>
      <c r="C163" s="42"/>
      <c r="D163" s="219" t="s">
        <v>146</v>
      </c>
      <c r="E163" s="42"/>
      <c r="F163" s="224" t="s">
        <v>664</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146</v>
      </c>
      <c r="AU163" s="19" t="s">
        <v>82</v>
      </c>
    </row>
    <row r="164" s="2" customFormat="1" ht="24.15" customHeight="1">
      <c r="A164" s="40"/>
      <c r="B164" s="41"/>
      <c r="C164" s="206" t="s">
        <v>293</v>
      </c>
      <c r="D164" s="206" t="s">
        <v>137</v>
      </c>
      <c r="E164" s="207" t="s">
        <v>667</v>
      </c>
      <c r="F164" s="208" t="s">
        <v>668</v>
      </c>
      <c r="G164" s="209" t="s">
        <v>287</v>
      </c>
      <c r="H164" s="210">
        <v>10</v>
      </c>
      <c r="I164" s="211"/>
      <c r="J164" s="212">
        <f>ROUND(I164*H164,2)</f>
        <v>0</v>
      </c>
      <c r="K164" s="208" t="s">
        <v>141</v>
      </c>
      <c r="L164" s="46"/>
      <c r="M164" s="213" t="s">
        <v>19</v>
      </c>
      <c r="N164" s="214"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291</v>
      </c>
      <c r="AT164" s="217" t="s">
        <v>137</v>
      </c>
      <c r="AU164" s="217" t="s">
        <v>82</v>
      </c>
      <c r="AY164" s="19" t="s">
        <v>134</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291</v>
      </c>
      <c r="BM164" s="217" t="s">
        <v>296</v>
      </c>
    </row>
    <row r="165" s="2" customFormat="1">
      <c r="A165" s="40"/>
      <c r="B165" s="41"/>
      <c r="C165" s="42"/>
      <c r="D165" s="219" t="s">
        <v>143</v>
      </c>
      <c r="E165" s="42"/>
      <c r="F165" s="220" t="s">
        <v>668</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143</v>
      </c>
      <c r="AU165" s="19" t="s">
        <v>82</v>
      </c>
    </row>
    <row r="166" s="2" customFormat="1">
      <c r="A166" s="40"/>
      <c r="B166" s="41"/>
      <c r="C166" s="42"/>
      <c r="D166" s="219" t="s">
        <v>146</v>
      </c>
      <c r="E166" s="42"/>
      <c r="F166" s="224" t="s">
        <v>669</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146</v>
      </c>
      <c r="AU166" s="19" t="s">
        <v>82</v>
      </c>
    </row>
    <row r="167" s="2" customFormat="1" ht="24.15" customHeight="1">
      <c r="A167" s="40"/>
      <c r="B167" s="41"/>
      <c r="C167" s="206" t="s">
        <v>225</v>
      </c>
      <c r="D167" s="206" t="s">
        <v>137</v>
      </c>
      <c r="E167" s="207" t="s">
        <v>670</v>
      </c>
      <c r="F167" s="208" t="s">
        <v>671</v>
      </c>
      <c r="G167" s="209" t="s">
        <v>287</v>
      </c>
      <c r="H167" s="210">
        <v>20</v>
      </c>
      <c r="I167" s="211"/>
      <c r="J167" s="212">
        <f>ROUND(I167*H167,2)</f>
        <v>0</v>
      </c>
      <c r="K167" s="208" t="s">
        <v>141</v>
      </c>
      <c r="L167" s="46"/>
      <c r="M167" s="213" t="s">
        <v>19</v>
      </c>
      <c r="N167" s="214" t="s">
        <v>43</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291</v>
      </c>
      <c r="AT167" s="217" t="s">
        <v>137</v>
      </c>
      <c r="AU167" s="217" t="s">
        <v>82</v>
      </c>
      <c r="AY167" s="19" t="s">
        <v>134</v>
      </c>
      <c r="BE167" s="218">
        <f>IF(N167="základní",J167,0)</f>
        <v>0</v>
      </c>
      <c r="BF167" s="218">
        <f>IF(N167="snížená",J167,0)</f>
        <v>0</v>
      </c>
      <c r="BG167" s="218">
        <f>IF(N167="zákl. přenesená",J167,0)</f>
        <v>0</v>
      </c>
      <c r="BH167" s="218">
        <f>IF(N167="sníž. přenesená",J167,0)</f>
        <v>0</v>
      </c>
      <c r="BI167" s="218">
        <f>IF(N167="nulová",J167,0)</f>
        <v>0</v>
      </c>
      <c r="BJ167" s="19" t="s">
        <v>80</v>
      </c>
      <c r="BK167" s="218">
        <f>ROUND(I167*H167,2)</f>
        <v>0</v>
      </c>
      <c r="BL167" s="19" t="s">
        <v>291</v>
      </c>
      <c r="BM167" s="217" t="s">
        <v>302</v>
      </c>
    </row>
    <row r="168" s="2" customFormat="1">
      <c r="A168" s="40"/>
      <c r="B168" s="41"/>
      <c r="C168" s="42"/>
      <c r="D168" s="219" t="s">
        <v>143</v>
      </c>
      <c r="E168" s="42"/>
      <c r="F168" s="220" t="s">
        <v>671</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143</v>
      </c>
      <c r="AU168" s="19" t="s">
        <v>82</v>
      </c>
    </row>
    <row r="169" s="2" customFormat="1">
      <c r="A169" s="40"/>
      <c r="B169" s="41"/>
      <c r="C169" s="42"/>
      <c r="D169" s="219" t="s">
        <v>146</v>
      </c>
      <c r="E169" s="42"/>
      <c r="F169" s="224" t="s">
        <v>669</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146</v>
      </c>
      <c r="AU169" s="19" t="s">
        <v>82</v>
      </c>
    </row>
    <row r="170" s="2" customFormat="1" ht="24.15" customHeight="1">
      <c r="A170" s="40"/>
      <c r="B170" s="41"/>
      <c r="C170" s="206" t="s">
        <v>303</v>
      </c>
      <c r="D170" s="206" t="s">
        <v>137</v>
      </c>
      <c r="E170" s="207" t="s">
        <v>672</v>
      </c>
      <c r="F170" s="208" t="s">
        <v>673</v>
      </c>
      <c r="G170" s="209" t="s">
        <v>674</v>
      </c>
      <c r="H170" s="210">
        <v>0.5</v>
      </c>
      <c r="I170" s="211"/>
      <c r="J170" s="212">
        <f>ROUND(I170*H170,2)</f>
        <v>0</v>
      </c>
      <c r="K170" s="208" t="s">
        <v>141</v>
      </c>
      <c r="L170" s="46"/>
      <c r="M170" s="213" t="s">
        <v>19</v>
      </c>
      <c r="N170" s="214"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291</v>
      </c>
      <c r="AT170" s="217" t="s">
        <v>137</v>
      </c>
      <c r="AU170" s="217" t="s">
        <v>82</v>
      </c>
      <c r="AY170" s="19" t="s">
        <v>134</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291</v>
      </c>
      <c r="BM170" s="217" t="s">
        <v>306</v>
      </c>
    </row>
    <row r="171" s="2" customFormat="1">
      <c r="A171" s="40"/>
      <c r="B171" s="41"/>
      <c r="C171" s="42"/>
      <c r="D171" s="219" t="s">
        <v>143</v>
      </c>
      <c r="E171" s="42"/>
      <c r="F171" s="220" t="s">
        <v>673</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143</v>
      </c>
      <c r="AU171" s="19" t="s">
        <v>82</v>
      </c>
    </row>
    <row r="172" s="2" customFormat="1">
      <c r="A172" s="40"/>
      <c r="B172" s="41"/>
      <c r="C172" s="42"/>
      <c r="D172" s="219" t="s">
        <v>146</v>
      </c>
      <c r="E172" s="42"/>
      <c r="F172" s="224" t="s">
        <v>669</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146</v>
      </c>
      <c r="AU172" s="19" t="s">
        <v>82</v>
      </c>
    </row>
    <row r="173" s="2" customFormat="1" ht="24.15" customHeight="1">
      <c r="A173" s="40"/>
      <c r="B173" s="41"/>
      <c r="C173" s="206" t="s">
        <v>229</v>
      </c>
      <c r="D173" s="206" t="s">
        <v>137</v>
      </c>
      <c r="E173" s="207" t="s">
        <v>675</v>
      </c>
      <c r="F173" s="208" t="s">
        <v>676</v>
      </c>
      <c r="G173" s="209" t="s">
        <v>404</v>
      </c>
      <c r="H173" s="210">
        <v>50</v>
      </c>
      <c r="I173" s="211"/>
      <c r="J173" s="212">
        <f>ROUND(I173*H173,2)</f>
        <v>0</v>
      </c>
      <c r="K173" s="208" t="s">
        <v>141</v>
      </c>
      <c r="L173" s="46"/>
      <c r="M173" s="213" t="s">
        <v>19</v>
      </c>
      <c r="N173" s="214" t="s">
        <v>43</v>
      </c>
      <c r="O173" s="86"/>
      <c r="P173" s="215">
        <f>O173*H173</f>
        <v>0</v>
      </c>
      <c r="Q173" s="215">
        <v>0</v>
      </c>
      <c r="R173" s="215">
        <f>Q173*H173</f>
        <v>0</v>
      </c>
      <c r="S173" s="215">
        <v>0</v>
      </c>
      <c r="T173" s="216">
        <f>S173*H173</f>
        <v>0</v>
      </c>
      <c r="U173" s="40"/>
      <c r="V173" s="40"/>
      <c r="W173" s="40"/>
      <c r="X173" s="40"/>
      <c r="Y173" s="40"/>
      <c r="Z173" s="40"/>
      <c r="AA173" s="40"/>
      <c r="AB173" s="40"/>
      <c r="AC173" s="40"/>
      <c r="AD173" s="40"/>
      <c r="AE173" s="40"/>
      <c r="AR173" s="217" t="s">
        <v>291</v>
      </c>
      <c r="AT173" s="217" t="s">
        <v>137</v>
      </c>
      <c r="AU173" s="217" t="s">
        <v>82</v>
      </c>
      <c r="AY173" s="19" t="s">
        <v>134</v>
      </c>
      <c r="BE173" s="218">
        <f>IF(N173="základní",J173,0)</f>
        <v>0</v>
      </c>
      <c r="BF173" s="218">
        <f>IF(N173="snížená",J173,0)</f>
        <v>0</v>
      </c>
      <c r="BG173" s="218">
        <f>IF(N173="zákl. přenesená",J173,0)</f>
        <v>0</v>
      </c>
      <c r="BH173" s="218">
        <f>IF(N173="sníž. přenesená",J173,0)</f>
        <v>0</v>
      </c>
      <c r="BI173" s="218">
        <f>IF(N173="nulová",J173,0)</f>
        <v>0</v>
      </c>
      <c r="BJ173" s="19" t="s">
        <v>80</v>
      </c>
      <c r="BK173" s="218">
        <f>ROUND(I173*H173,2)</f>
        <v>0</v>
      </c>
      <c r="BL173" s="19" t="s">
        <v>291</v>
      </c>
      <c r="BM173" s="217" t="s">
        <v>311</v>
      </c>
    </row>
    <row r="174" s="2" customFormat="1">
      <c r="A174" s="40"/>
      <c r="B174" s="41"/>
      <c r="C174" s="42"/>
      <c r="D174" s="219" t="s">
        <v>143</v>
      </c>
      <c r="E174" s="42"/>
      <c r="F174" s="220" t="s">
        <v>676</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143</v>
      </c>
      <c r="AU174" s="19" t="s">
        <v>82</v>
      </c>
    </row>
    <row r="175" s="2" customFormat="1">
      <c r="A175" s="40"/>
      <c r="B175" s="41"/>
      <c r="C175" s="42"/>
      <c r="D175" s="219" t="s">
        <v>146</v>
      </c>
      <c r="E175" s="42"/>
      <c r="F175" s="224" t="s">
        <v>669</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146</v>
      </c>
      <c r="AU175" s="19" t="s">
        <v>82</v>
      </c>
    </row>
    <row r="176" s="12" customFormat="1" ht="25.92" customHeight="1">
      <c r="A176" s="12"/>
      <c r="B176" s="190"/>
      <c r="C176" s="191"/>
      <c r="D176" s="192" t="s">
        <v>71</v>
      </c>
      <c r="E176" s="193" t="s">
        <v>582</v>
      </c>
      <c r="F176" s="193" t="s">
        <v>583</v>
      </c>
      <c r="G176" s="191"/>
      <c r="H176" s="191"/>
      <c r="I176" s="194"/>
      <c r="J176" s="195">
        <f>BK176</f>
        <v>0</v>
      </c>
      <c r="K176" s="191"/>
      <c r="L176" s="196"/>
      <c r="M176" s="197"/>
      <c r="N176" s="198"/>
      <c r="O176" s="198"/>
      <c r="P176" s="199">
        <f>SUM(P177:P180)</f>
        <v>0</v>
      </c>
      <c r="Q176" s="198"/>
      <c r="R176" s="199">
        <f>SUM(R177:R180)</f>
        <v>0</v>
      </c>
      <c r="S176" s="198"/>
      <c r="T176" s="200">
        <f>SUM(T177:T180)</f>
        <v>0</v>
      </c>
      <c r="U176" s="12"/>
      <c r="V176" s="12"/>
      <c r="W176" s="12"/>
      <c r="X176" s="12"/>
      <c r="Y176" s="12"/>
      <c r="Z176" s="12"/>
      <c r="AA176" s="12"/>
      <c r="AB176" s="12"/>
      <c r="AC176" s="12"/>
      <c r="AD176" s="12"/>
      <c r="AE176" s="12"/>
      <c r="AR176" s="201" t="s">
        <v>142</v>
      </c>
      <c r="AT176" s="202" t="s">
        <v>71</v>
      </c>
      <c r="AU176" s="202" t="s">
        <v>72</v>
      </c>
      <c r="AY176" s="201" t="s">
        <v>134</v>
      </c>
      <c r="BK176" s="203">
        <f>SUM(BK177:BK180)</f>
        <v>0</v>
      </c>
    </row>
    <row r="177" s="2" customFormat="1" ht="16.5" customHeight="1">
      <c r="A177" s="40"/>
      <c r="B177" s="41"/>
      <c r="C177" s="206" t="s">
        <v>314</v>
      </c>
      <c r="D177" s="206" t="s">
        <v>137</v>
      </c>
      <c r="E177" s="207" t="s">
        <v>677</v>
      </c>
      <c r="F177" s="208" t="s">
        <v>678</v>
      </c>
      <c r="G177" s="209" t="s">
        <v>586</v>
      </c>
      <c r="H177" s="210">
        <v>24</v>
      </c>
      <c r="I177" s="211"/>
      <c r="J177" s="212">
        <f>ROUND(I177*H177,2)</f>
        <v>0</v>
      </c>
      <c r="K177" s="208" t="s">
        <v>141</v>
      </c>
      <c r="L177" s="46"/>
      <c r="M177" s="213" t="s">
        <v>19</v>
      </c>
      <c r="N177" s="214" t="s">
        <v>43</v>
      </c>
      <c r="O177" s="86"/>
      <c r="P177" s="215">
        <f>O177*H177</f>
        <v>0</v>
      </c>
      <c r="Q177" s="215">
        <v>0</v>
      </c>
      <c r="R177" s="215">
        <f>Q177*H177</f>
        <v>0</v>
      </c>
      <c r="S177" s="215">
        <v>0</v>
      </c>
      <c r="T177" s="216">
        <f>S177*H177</f>
        <v>0</v>
      </c>
      <c r="U177" s="40"/>
      <c r="V177" s="40"/>
      <c r="W177" s="40"/>
      <c r="X177" s="40"/>
      <c r="Y177" s="40"/>
      <c r="Z177" s="40"/>
      <c r="AA177" s="40"/>
      <c r="AB177" s="40"/>
      <c r="AC177" s="40"/>
      <c r="AD177" s="40"/>
      <c r="AE177" s="40"/>
      <c r="AR177" s="217" t="s">
        <v>587</v>
      </c>
      <c r="AT177" s="217" t="s">
        <v>137</v>
      </c>
      <c r="AU177" s="217" t="s">
        <v>80</v>
      </c>
      <c r="AY177" s="19" t="s">
        <v>134</v>
      </c>
      <c r="BE177" s="218">
        <f>IF(N177="základní",J177,0)</f>
        <v>0</v>
      </c>
      <c r="BF177" s="218">
        <f>IF(N177="snížená",J177,0)</f>
        <v>0</v>
      </c>
      <c r="BG177" s="218">
        <f>IF(N177="zákl. přenesená",J177,0)</f>
        <v>0</v>
      </c>
      <c r="BH177" s="218">
        <f>IF(N177="sníž. přenesená",J177,0)</f>
        <v>0</v>
      </c>
      <c r="BI177" s="218">
        <f>IF(N177="nulová",J177,0)</f>
        <v>0</v>
      </c>
      <c r="BJ177" s="19" t="s">
        <v>80</v>
      </c>
      <c r="BK177" s="218">
        <f>ROUND(I177*H177,2)</f>
        <v>0</v>
      </c>
      <c r="BL177" s="19" t="s">
        <v>587</v>
      </c>
      <c r="BM177" s="217" t="s">
        <v>317</v>
      </c>
    </row>
    <row r="178" s="2" customFormat="1">
      <c r="A178" s="40"/>
      <c r="B178" s="41"/>
      <c r="C178" s="42"/>
      <c r="D178" s="219" t="s">
        <v>143</v>
      </c>
      <c r="E178" s="42"/>
      <c r="F178" s="220" t="s">
        <v>678</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143</v>
      </c>
      <c r="AU178" s="19" t="s">
        <v>80</v>
      </c>
    </row>
    <row r="179" s="2" customFormat="1" ht="16.5" customHeight="1">
      <c r="A179" s="40"/>
      <c r="B179" s="41"/>
      <c r="C179" s="206" t="s">
        <v>234</v>
      </c>
      <c r="D179" s="206" t="s">
        <v>137</v>
      </c>
      <c r="E179" s="207" t="s">
        <v>679</v>
      </c>
      <c r="F179" s="208" t="s">
        <v>680</v>
      </c>
      <c r="G179" s="209" t="s">
        <v>586</v>
      </c>
      <c r="H179" s="210">
        <v>24</v>
      </c>
      <c r="I179" s="211"/>
      <c r="J179" s="212">
        <f>ROUND(I179*H179,2)</f>
        <v>0</v>
      </c>
      <c r="K179" s="208" t="s">
        <v>141</v>
      </c>
      <c r="L179" s="46"/>
      <c r="M179" s="213" t="s">
        <v>19</v>
      </c>
      <c r="N179" s="214" t="s">
        <v>43</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587</v>
      </c>
      <c r="AT179" s="217" t="s">
        <v>137</v>
      </c>
      <c r="AU179" s="217" t="s">
        <v>80</v>
      </c>
      <c r="AY179" s="19" t="s">
        <v>134</v>
      </c>
      <c r="BE179" s="218">
        <f>IF(N179="základní",J179,0)</f>
        <v>0</v>
      </c>
      <c r="BF179" s="218">
        <f>IF(N179="snížená",J179,0)</f>
        <v>0</v>
      </c>
      <c r="BG179" s="218">
        <f>IF(N179="zákl. přenesená",J179,0)</f>
        <v>0</v>
      </c>
      <c r="BH179" s="218">
        <f>IF(N179="sníž. přenesená",J179,0)</f>
        <v>0</v>
      </c>
      <c r="BI179" s="218">
        <f>IF(N179="nulová",J179,0)</f>
        <v>0</v>
      </c>
      <c r="BJ179" s="19" t="s">
        <v>80</v>
      </c>
      <c r="BK179" s="218">
        <f>ROUND(I179*H179,2)</f>
        <v>0</v>
      </c>
      <c r="BL179" s="19" t="s">
        <v>587</v>
      </c>
      <c r="BM179" s="217" t="s">
        <v>321</v>
      </c>
    </row>
    <row r="180" s="2" customFormat="1">
      <c r="A180" s="40"/>
      <c r="B180" s="41"/>
      <c r="C180" s="42"/>
      <c r="D180" s="219" t="s">
        <v>143</v>
      </c>
      <c r="E180" s="42"/>
      <c r="F180" s="220" t="s">
        <v>680</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143</v>
      </c>
      <c r="AU180" s="19" t="s">
        <v>80</v>
      </c>
    </row>
    <row r="181" s="12" customFormat="1" ht="25.92" customHeight="1">
      <c r="A181" s="12"/>
      <c r="B181" s="190"/>
      <c r="C181" s="191"/>
      <c r="D181" s="192" t="s">
        <v>71</v>
      </c>
      <c r="E181" s="193" t="s">
        <v>96</v>
      </c>
      <c r="F181" s="193" t="s">
        <v>681</v>
      </c>
      <c r="G181" s="191"/>
      <c r="H181" s="191"/>
      <c r="I181" s="194"/>
      <c r="J181" s="195">
        <f>BK181</f>
        <v>0</v>
      </c>
      <c r="K181" s="191"/>
      <c r="L181" s="196"/>
      <c r="M181" s="197"/>
      <c r="N181" s="198"/>
      <c r="O181" s="198"/>
      <c r="P181" s="199">
        <f>P182</f>
        <v>0</v>
      </c>
      <c r="Q181" s="198"/>
      <c r="R181" s="199">
        <f>R182</f>
        <v>0</v>
      </c>
      <c r="S181" s="198"/>
      <c r="T181" s="200">
        <f>T182</f>
        <v>0</v>
      </c>
      <c r="U181" s="12"/>
      <c r="V181" s="12"/>
      <c r="W181" s="12"/>
      <c r="X181" s="12"/>
      <c r="Y181" s="12"/>
      <c r="Z181" s="12"/>
      <c r="AA181" s="12"/>
      <c r="AB181" s="12"/>
      <c r="AC181" s="12"/>
      <c r="AD181" s="12"/>
      <c r="AE181" s="12"/>
      <c r="AR181" s="201" t="s">
        <v>155</v>
      </c>
      <c r="AT181" s="202" t="s">
        <v>71</v>
      </c>
      <c r="AU181" s="202" t="s">
        <v>72</v>
      </c>
      <c r="AY181" s="201" t="s">
        <v>134</v>
      </c>
      <c r="BK181" s="203">
        <f>BK182</f>
        <v>0</v>
      </c>
    </row>
    <row r="182" s="12" customFormat="1" ht="22.8" customHeight="1">
      <c r="A182" s="12"/>
      <c r="B182" s="190"/>
      <c r="C182" s="191"/>
      <c r="D182" s="192" t="s">
        <v>71</v>
      </c>
      <c r="E182" s="204" t="s">
        <v>72</v>
      </c>
      <c r="F182" s="204" t="s">
        <v>681</v>
      </c>
      <c r="G182" s="191"/>
      <c r="H182" s="191"/>
      <c r="I182" s="194"/>
      <c r="J182" s="205">
        <f>BK182</f>
        <v>0</v>
      </c>
      <c r="K182" s="191"/>
      <c r="L182" s="196"/>
      <c r="M182" s="197"/>
      <c r="N182" s="198"/>
      <c r="O182" s="198"/>
      <c r="P182" s="199">
        <f>SUM(P183:P192)</f>
        <v>0</v>
      </c>
      <c r="Q182" s="198"/>
      <c r="R182" s="199">
        <f>SUM(R183:R192)</f>
        <v>0</v>
      </c>
      <c r="S182" s="198"/>
      <c r="T182" s="200">
        <f>SUM(T183:T192)</f>
        <v>0</v>
      </c>
      <c r="U182" s="12"/>
      <c r="V182" s="12"/>
      <c r="W182" s="12"/>
      <c r="X182" s="12"/>
      <c r="Y182" s="12"/>
      <c r="Z182" s="12"/>
      <c r="AA182" s="12"/>
      <c r="AB182" s="12"/>
      <c r="AC182" s="12"/>
      <c r="AD182" s="12"/>
      <c r="AE182" s="12"/>
      <c r="AR182" s="201" t="s">
        <v>80</v>
      </c>
      <c r="AT182" s="202" t="s">
        <v>71</v>
      </c>
      <c r="AU182" s="202" t="s">
        <v>80</v>
      </c>
      <c r="AY182" s="201" t="s">
        <v>134</v>
      </c>
      <c r="BK182" s="203">
        <f>SUM(BK183:BK192)</f>
        <v>0</v>
      </c>
    </row>
    <row r="183" s="2" customFormat="1" ht="16.5" customHeight="1">
      <c r="A183" s="40"/>
      <c r="B183" s="41"/>
      <c r="C183" s="206" t="s">
        <v>322</v>
      </c>
      <c r="D183" s="206" t="s">
        <v>137</v>
      </c>
      <c r="E183" s="207" t="s">
        <v>682</v>
      </c>
      <c r="F183" s="208" t="s">
        <v>683</v>
      </c>
      <c r="G183" s="209" t="s">
        <v>684</v>
      </c>
      <c r="H183" s="210">
        <v>1</v>
      </c>
      <c r="I183" s="211"/>
      <c r="J183" s="212">
        <f>ROUND(I183*H183,2)</f>
        <v>0</v>
      </c>
      <c r="K183" s="208" t="s">
        <v>141</v>
      </c>
      <c r="L183" s="46"/>
      <c r="M183" s="213" t="s">
        <v>19</v>
      </c>
      <c r="N183" s="214" t="s">
        <v>43</v>
      </c>
      <c r="O183" s="86"/>
      <c r="P183" s="215">
        <f>O183*H183</f>
        <v>0</v>
      </c>
      <c r="Q183" s="215">
        <v>0</v>
      </c>
      <c r="R183" s="215">
        <f>Q183*H183</f>
        <v>0</v>
      </c>
      <c r="S183" s="215">
        <v>0</v>
      </c>
      <c r="T183" s="216">
        <f>S183*H183</f>
        <v>0</v>
      </c>
      <c r="U183" s="40"/>
      <c r="V183" s="40"/>
      <c r="W183" s="40"/>
      <c r="X183" s="40"/>
      <c r="Y183" s="40"/>
      <c r="Z183" s="40"/>
      <c r="AA183" s="40"/>
      <c r="AB183" s="40"/>
      <c r="AC183" s="40"/>
      <c r="AD183" s="40"/>
      <c r="AE183" s="40"/>
      <c r="AR183" s="217" t="s">
        <v>142</v>
      </c>
      <c r="AT183" s="217" t="s">
        <v>137</v>
      </c>
      <c r="AU183" s="217" t="s">
        <v>82</v>
      </c>
      <c r="AY183" s="19" t="s">
        <v>134</v>
      </c>
      <c r="BE183" s="218">
        <f>IF(N183="základní",J183,0)</f>
        <v>0</v>
      </c>
      <c r="BF183" s="218">
        <f>IF(N183="snížená",J183,0)</f>
        <v>0</v>
      </c>
      <c r="BG183" s="218">
        <f>IF(N183="zákl. přenesená",J183,0)</f>
        <v>0</v>
      </c>
      <c r="BH183" s="218">
        <f>IF(N183="sníž. přenesená",J183,0)</f>
        <v>0</v>
      </c>
      <c r="BI183" s="218">
        <f>IF(N183="nulová",J183,0)</f>
        <v>0</v>
      </c>
      <c r="BJ183" s="19" t="s">
        <v>80</v>
      </c>
      <c r="BK183" s="218">
        <f>ROUND(I183*H183,2)</f>
        <v>0</v>
      </c>
      <c r="BL183" s="19" t="s">
        <v>142</v>
      </c>
      <c r="BM183" s="217" t="s">
        <v>325</v>
      </c>
    </row>
    <row r="184" s="2" customFormat="1">
      <c r="A184" s="40"/>
      <c r="B184" s="41"/>
      <c r="C184" s="42"/>
      <c r="D184" s="219" t="s">
        <v>143</v>
      </c>
      <c r="E184" s="42"/>
      <c r="F184" s="220" t="s">
        <v>683</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143</v>
      </c>
      <c r="AU184" s="19" t="s">
        <v>82</v>
      </c>
    </row>
    <row r="185" s="2" customFormat="1" ht="16.5" customHeight="1">
      <c r="A185" s="40"/>
      <c r="B185" s="41"/>
      <c r="C185" s="206" t="s">
        <v>238</v>
      </c>
      <c r="D185" s="206" t="s">
        <v>137</v>
      </c>
      <c r="E185" s="207" t="s">
        <v>685</v>
      </c>
      <c r="F185" s="208" t="s">
        <v>686</v>
      </c>
      <c r="G185" s="209" t="s">
        <v>684</v>
      </c>
      <c r="H185" s="210">
        <v>1</v>
      </c>
      <c r="I185" s="211"/>
      <c r="J185" s="212">
        <f>ROUND(I185*H185,2)</f>
        <v>0</v>
      </c>
      <c r="K185" s="208" t="s">
        <v>141</v>
      </c>
      <c r="L185" s="46"/>
      <c r="M185" s="213" t="s">
        <v>19</v>
      </c>
      <c r="N185" s="214" t="s">
        <v>43</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142</v>
      </c>
      <c r="AT185" s="217" t="s">
        <v>137</v>
      </c>
      <c r="AU185" s="217" t="s">
        <v>82</v>
      </c>
      <c r="AY185" s="19" t="s">
        <v>134</v>
      </c>
      <c r="BE185" s="218">
        <f>IF(N185="základní",J185,0)</f>
        <v>0</v>
      </c>
      <c r="BF185" s="218">
        <f>IF(N185="snížená",J185,0)</f>
        <v>0</v>
      </c>
      <c r="BG185" s="218">
        <f>IF(N185="zákl. přenesená",J185,0)</f>
        <v>0</v>
      </c>
      <c r="BH185" s="218">
        <f>IF(N185="sníž. přenesená",J185,0)</f>
        <v>0</v>
      </c>
      <c r="BI185" s="218">
        <f>IF(N185="nulová",J185,0)</f>
        <v>0</v>
      </c>
      <c r="BJ185" s="19" t="s">
        <v>80</v>
      </c>
      <c r="BK185" s="218">
        <f>ROUND(I185*H185,2)</f>
        <v>0</v>
      </c>
      <c r="BL185" s="19" t="s">
        <v>142</v>
      </c>
      <c r="BM185" s="217" t="s">
        <v>328</v>
      </c>
    </row>
    <row r="186" s="2" customFormat="1">
      <c r="A186" s="40"/>
      <c r="B186" s="41"/>
      <c r="C186" s="42"/>
      <c r="D186" s="219" t="s">
        <v>143</v>
      </c>
      <c r="E186" s="42"/>
      <c r="F186" s="220" t="s">
        <v>686</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143</v>
      </c>
      <c r="AU186" s="19" t="s">
        <v>82</v>
      </c>
    </row>
    <row r="187" s="2" customFormat="1" ht="16.5" customHeight="1">
      <c r="A187" s="40"/>
      <c r="B187" s="41"/>
      <c r="C187" s="206" t="s">
        <v>329</v>
      </c>
      <c r="D187" s="206" t="s">
        <v>137</v>
      </c>
      <c r="E187" s="207" t="s">
        <v>687</v>
      </c>
      <c r="F187" s="208" t="s">
        <v>688</v>
      </c>
      <c r="G187" s="209" t="s">
        <v>684</v>
      </c>
      <c r="H187" s="210">
        <v>1</v>
      </c>
      <c r="I187" s="211"/>
      <c r="J187" s="212">
        <f>ROUND(I187*H187,2)</f>
        <v>0</v>
      </c>
      <c r="K187" s="208" t="s">
        <v>141</v>
      </c>
      <c r="L187" s="46"/>
      <c r="M187" s="213" t="s">
        <v>19</v>
      </c>
      <c r="N187" s="214" t="s">
        <v>43</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142</v>
      </c>
      <c r="AT187" s="217" t="s">
        <v>137</v>
      </c>
      <c r="AU187" s="217" t="s">
        <v>82</v>
      </c>
      <c r="AY187" s="19" t="s">
        <v>134</v>
      </c>
      <c r="BE187" s="218">
        <f>IF(N187="základní",J187,0)</f>
        <v>0</v>
      </c>
      <c r="BF187" s="218">
        <f>IF(N187="snížená",J187,0)</f>
        <v>0</v>
      </c>
      <c r="BG187" s="218">
        <f>IF(N187="zákl. přenesená",J187,0)</f>
        <v>0</v>
      </c>
      <c r="BH187" s="218">
        <f>IF(N187="sníž. přenesená",J187,0)</f>
        <v>0</v>
      </c>
      <c r="BI187" s="218">
        <f>IF(N187="nulová",J187,0)</f>
        <v>0</v>
      </c>
      <c r="BJ187" s="19" t="s">
        <v>80</v>
      </c>
      <c r="BK187" s="218">
        <f>ROUND(I187*H187,2)</f>
        <v>0</v>
      </c>
      <c r="BL187" s="19" t="s">
        <v>142</v>
      </c>
      <c r="BM187" s="217" t="s">
        <v>333</v>
      </c>
    </row>
    <row r="188" s="2" customFormat="1">
      <c r="A188" s="40"/>
      <c r="B188" s="41"/>
      <c r="C188" s="42"/>
      <c r="D188" s="219" t="s">
        <v>143</v>
      </c>
      <c r="E188" s="42"/>
      <c r="F188" s="220" t="s">
        <v>688</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143</v>
      </c>
      <c r="AU188" s="19" t="s">
        <v>82</v>
      </c>
    </row>
    <row r="189" s="2" customFormat="1" ht="16.5" customHeight="1">
      <c r="A189" s="40"/>
      <c r="B189" s="41"/>
      <c r="C189" s="206" t="s">
        <v>242</v>
      </c>
      <c r="D189" s="206" t="s">
        <v>137</v>
      </c>
      <c r="E189" s="207" t="s">
        <v>689</v>
      </c>
      <c r="F189" s="208" t="s">
        <v>690</v>
      </c>
      <c r="G189" s="209" t="s">
        <v>684</v>
      </c>
      <c r="H189" s="210">
        <v>1</v>
      </c>
      <c r="I189" s="211"/>
      <c r="J189" s="212">
        <f>ROUND(I189*H189,2)</f>
        <v>0</v>
      </c>
      <c r="K189" s="208" t="s">
        <v>141</v>
      </c>
      <c r="L189" s="46"/>
      <c r="M189" s="213" t="s">
        <v>19</v>
      </c>
      <c r="N189" s="214" t="s">
        <v>43</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142</v>
      </c>
      <c r="AT189" s="217" t="s">
        <v>137</v>
      </c>
      <c r="AU189" s="217" t="s">
        <v>82</v>
      </c>
      <c r="AY189" s="19" t="s">
        <v>134</v>
      </c>
      <c r="BE189" s="218">
        <f>IF(N189="základní",J189,0)</f>
        <v>0</v>
      </c>
      <c r="BF189" s="218">
        <f>IF(N189="snížená",J189,0)</f>
        <v>0</v>
      </c>
      <c r="BG189" s="218">
        <f>IF(N189="zákl. přenesená",J189,0)</f>
        <v>0</v>
      </c>
      <c r="BH189" s="218">
        <f>IF(N189="sníž. přenesená",J189,0)</f>
        <v>0</v>
      </c>
      <c r="BI189" s="218">
        <f>IF(N189="nulová",J189,0)</f>
        <v>0</v>
      </c>
      <c r="BJ189" s="19" t="s">
        <v>80</v>
      </c>
      <c r="BK189" s="218">
        <f>ROUND(I189*H189,2)</f>
        <v>0</v>
      </c>
      <c r="BL189" s="19" t="s">
        <v>142</v>
      </c>
      <c r="BM189" s="217" t="s">
        <v>336</v>
      </c>
    </row>
    <row r="190" s="2" customFormat="1">
      <c r="A190" s="40"/>
      <c r="B190" s="41"/>
      <c r="C190" s="42"/>
      <c r="D190" s="219" t="s">
        <v>143</v>
      </c>
      <c r="E190" s="42"/>
      <c r="F190" s="220" t="s">
        <v>690</v>
      </c>
      <c r="G190" s="42"/>
      <c r="H190" s="42"/>
      <c r="I190" s="221"/>
      <c r="J190" s="42"/>
      <c r="K190" s="42"/>
      <c r="L190" s="46"/>
      <c r="M190" s="222"/>
      <c r="N190" s="223"/>
      <c r="O190" s="86"/>
      <c r="P190" s="86"/>
      <c r="Q190" s="86"/>
      <c r="R190" s="86"/>
      <c r="S190" s="86"/>
      <c r="T190" s="87"/>
      <c r="U190" s="40"/>
      <c r="V190" s="40"/>
      <c r="W190" s="40"/>
      <c r="X190" s="40"/>
      <c r="Y190" s="40"/>
      <c r="Z190" s="40"/>
      <c r="AA190" s="40"/>
      <c r="AB190" s="40"/>
      <c r="AC190" s="40"/>
      <c r="AD190" s="40"/>
      <c r="AE190" s="40"/>
      <c r="AT190" s="19" t="s">
        <v>143</v>
      </c>
      <c r="AU190" s="19" t="s">
        <v>82</v>
      </c>
    </row>
    <row r="191" s="2" customFormat="1" ht="16.5" customHeight="1">
      <c r="A191" s="40"/>
      <c r="B191" s="41"/>
      <c r="C191" s="206" t="s">
        <v>337</v>
      </c>
      <c r="D191" s="206" t="s">
        <v>137</v>
      </c>
      <c r="E191" s="207" t="s">
        <v>691</v>
      </c>
      <c r="F191" s="208" t="s">
        <v>692</v>
      </c>
      <c r="G191" s="209" t="s">
        <v>684</v>
      </c>
      <c r="H191" s="210">
        <v>1</v>
      </c>
      <c r="I191" s="211"/>
      <c r="J191" s="212">
        <f>ROUND(I191*H191,2)</f>
        <v>0</v>
      </c>
      <c r="K191" s="208" t="s">
        <v>141</v>
      </c>
      <c r="L191" s="46"/>
      <c r="M191" s="213" t="s">
        <v>19</v>
      </c>
      <c r="N191" s="214" t="s">
        <v>43</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142</v>
      </c>
      <c r="AT191" s="217" t="s">
        <v>137</v>
      </c>
      <c r="AU191" s="217" t="s">
        <v>82</v>
      </c>
      <c r="AY191" s="19" t="s">
        <v>134</v>
      </c>
      <c r="BE191" s="218">
        <f>IF(N191="základní",J191,0)</f>
        <v>0</v>
      </c>
      <c r="BF191" s="218">
        <f>IF(N191="snížená",J191,0)</f>
        <v>0</v>
      </c>
      <c r="BG191" s="218">
        <f>IF(N191="zákl. přenesená",J191,0)</f>
        <v>0</v>
      </c>
      <c r="BH191" s="218">
        <f>IF(N191="sníž. přenesená",J191,0)</f>
        <v>0</v>
      </c>
      <c r="BI191" s="218">
        <f>IF(N191="nulová",J191,0)</f>
        <v>0</v>
      </c>
      <c r="BJ191" s="19" t="s">
        <v>80</v>
      </c>
      <c r="BK191" s="218">
        <f>ROUND(I191*H191,2)</f>
        <v>0</v>
      </c>
      <c r="BL191" s="19" t="s">
        <v>142</v>
      </c>
      <c r="BM191" s="217" t="s">
        <v>340</v>
      </c>
    </row>
    <row r="192" s="2" customFormat="1">
      <c r="A192" s="40"/>
      <c r="B192" s="41"/>
      <c r="C192" s="42"/>
      <c r="D192" s="219" t="s">
        <v>143</v>
      </c>
      <c r="E192" s="42"/>
      <c r="F192" s="220" t="s">
        <v>692</v>
      </c>
      <c r="G192" s="42"/>
      <c r="H192" s="42"/>
      <c r="I192" s="221"/>
      <c r="J192" s="42"/>
      <c r="K192" s="42"/>
      <c r="L192" s="46"/>
      <c r="M192" s="278"/>
      <c r="N192" s="279"/>
      <c r="O192" s="280"/>
      <c r="P192" s="280"/>
      <c r="Q192" s="280"/>
      <c r="R192" s="280"/>
      <c r="S192" s="280"/>
      <c r="T192" s="281"/>
      <c r="U192" s="40"/>
      <c r="V192" s="40"/>
      <c r="W192" s="40"/>
      <c r="X192" s="40"/>
      <c r="Y192" s="40"/>
      <c r="Z192" s="40"/>
      <c r="AA192" s="40"/>
      <c r="AB192" s="40"/>
      <c r="AC192" s="40"/>
      <c r="AD192" s="40"/>
      <c r="AE192" s="40"/>
      <c r="AT192" s="19" t="s">
        <v>143</v>
      </c>
      <c r="AU192" s="19" t="s">
        <v>82</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ED560k9Ej7E9LKDWF/Zskf4H9plKEr155FixpkNeHNifuf6kmH/GuE9SVaK4ZBNWIV+GxLvrfb8c379vZXvEeQ==" hashValue="9CAKD9qSms0tf5TD9kNpREbwKsofe8RHIC6GleTJqg8NzLgfJocxdy+benqC5th4p1gEvpV2BESNwLkqA+n0LA==" algorithmName="SHA-512" password="CB6D"/>
  <autoFilter ref="C88:K19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Zahradní, Chomutov-m 8.2+8.3</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693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ROUND((SUM(BE84:BE198)),  2)</f>
        <v>0</v>
      </c>
      <c r="G33" s="40"/>
      <c r="H33" s="40"/>
      <c r="I33" s="150">
        <v>0.20999999999999999</v>
      </c>
      <c r="J33" s="149">
        <f>ROUND(((SUM(BE84:BE198))*I33),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ROUND((SUM(BF84:BF198)),  2)</f>
        <v>0</v>
      </c>
      <c r="G34" s="40"/>
      <c r="H34" s="40"/>
      <c r="I34" s="150">
        <v>0.14999999999999999</v>
      </c>
      <c r="J34" s="149">
        <f>ROUND(((SUM(BF84:BF198))*I34),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ROUND((SUM(BG84:BG198)),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ROUND((SUM(BH84:BH198)),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ROUND((SUM(BI84:BI198)),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Zahradní, Chomutov-m 8.2+8.3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08.2-b2 - elektro materiál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694</v>
      </c>
      <c r="E60" s="170"/>
      <c r="F60" s="170"/>
      <c r="G60" s="170"/>
      <c r="H60" s="170"/>
      <c r="I60" s="170"/>
      <c r="J60" s="171">
        <f>J85</f>
        <v>0</v>
      </c>
      <c r="K60" s="168"/>
      <c r="L60" s="172"/>
      <c r="S60" s="9"/>
      <c r="T60" s="9"/>
      <c r="U60" s="9"/>
      <c r="V60" s="9"/>
      <c r="W60" s="9"/>
      <c r="X60" s="9"/>
      <c r="Y60" s="9"/>
      <c r="Z60" s="9"/>
      <c r="AA60" s="9"/>
      <c r="AB60" s="9"/>
      <c r="AC60" s="9"/>
      <c r="AD60" s="9"/>
      <c r="AE60" s="9"/>
    </row>
    <row r="61" s="9" customFormat="1" ht="24.96" customHeight="1">
      <c r="A61" s="9"/>
      <c r="B61" s="167"/>
      <c r="C61" s="168"/>
      <c r="D61" s="169" t="s">
        <v>695</v>
      </c>
      <c r="E61" s="170"/>
      <c r="F61" s="170"/>
      <c r="G61" s="170"/>
      <c r="H61" s="170"/>
      <c r="I61" s="170"/>
      <c r="J61" s="171">
        <f>J95</f>
        <v>0</v>
      </c>
      <c r="K61" s="168"/>
      <c r="L61" s="172"/>
      <c r="S61" s="9"/>
      <c r="T61" s="9"/>
      <c r="U61" s="9"/>
      <c r="V61" s="9"/>
      <c r="W61" s="9"/>
      <c r="X61" s="9"/>
      <c r="Y61" s="9"/>
      <c r="Z61" s="9"/>
      <c r="AA61" s="9"/>
      <c r="AB61" s="9"/>
      <c r="AC61" s="9"/>
      <c r="AD61" s="9"/>
      <c r="AE61" s="9"/>
    </row>
    <row r="62" s="9" customFormat="1" ht="24.96" customHeight="1">
      <c r="A62" s="9"/>
      <c r="B62" s="167"/>
      <c r="C62" s="168"/>
      <c r="D62" s="169" t="s">
        <v>696</v>
      </c>
      <c r="E62" s="170"/>
      <c r="F62" s="170"/>
      <c r="G62" s="170"/>
      <c r="H62" s="170"/>
      <c r="I62" s="170"/>
      <c r="J62" s="171">
        <f>J122</f>
        <v>0</v>
      </c>
      <c r="K62" s="168"/>
      <c r="L62" s="172"/>
      <c r="S62" s="9"/>
      <c r="T62" s="9"/>
      <c r="U62" s="9"/>
      <c r="V62" s="9"/>
      <c r="W62" s="9"/>
      <c r="X62" s="9"/>
      <c r="Y62" s="9"/>
      <c r="Z62" s="9"/>
      <c r="AA62" s="9"/>
      <c r="AB62" s="9"/>
      <c r="AC62" s="9"/>
      <c r="AD62" s="9"/>
      <c r="AE62" s="9"/>
    </row>
    <row r="63" s="9" customFormat="1" ht="24.96" customHeight="1">
      <c r="A63" s="9"/>
      <c r="B63" s="167"/>
      <c r="C63" s="168"/>
      <c r="D63" s="169" t="s">
        <v>697</v>
      </c>
      <c r="E63" s="170"/>
      <c r="F63" s="170"/>
      <c r="G63" s="170"/>
      <c r="H63" s="170"/>
      <c r="I63" s="170"/>
      <c r="J63" s="171">
        <f>J133</f>
        <v>0</v>
      </c>
      <c r="K63" s="168"/>
      <c r="L63" s="172"/>
      <c r="S63" s="9"/>
      <c r="T63" s="9"/>
      <c r="U63" s="9"/>
      <c r="V63" s="9"/>
      <c r="W63" s="9"/>
      <c r="X63" s="9"/>
      <c r="Y63" s="9"/>
      <c r="Z63" s="9"/>
      <c r="AA63" s="9"/>
      <c r="AB63" s="9"/>
      <c r="AC63" s="9"/>
      <c r="AD63" s="9"/>
      <c r="AE63" s="9"/>
    </row>
    <row r="64" s="9" customFormat="1" ht="24.96" customHeight="1">
      <c r="A64" s="9"/>
      <c r="B64" s="167"/>
      <c r="C64" s="168"/>
      <c r="D64" s="169" t="s">
        <v>698</v>
      </c>
      <c r="E64" s="170"/>
      <c r="F64" s="170"/>
      <c r="G64" s="170"/>
      <c r="H64" s="170"/>
      <c r="I64" s="170"/>
      <c r="J64" s="171">
        <f>J169</f>
        <v>0</v>
      </c>
      <c r="K64" s="168"/>
      <c r="L64" s="172"/>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119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INFRASTRUKTURA ZŠ CHOMUTOV - učebna pří.vědy -ZŠ Zahradní, Chomutov-m 8.2+8.3</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99</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SO 08.2-b2 - elektro materiál</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12. 1. 2022</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 xml:space="preserve"> </v>
      </c>
      <c r="K80" s="42"/>
      <c r="L80" s="136"/>
      <c r="S80" s="40"/>
      <c r="T80" s="40"/>
      <c r="U80" s="40"/>
      <c r="V80" s="40"/>
      <c r="W80" s="40"/>
      <c r="X80" s="40"/>
      <c r="Y80" s="40"/>
      <c r="Z80" s="40"/>
      <c r="AA80" s="40"/>
      <c r="AB80" s="40"/>
      <c r="AC80" s="40"/>
      <c r="AD80" s="40"/>
      <c r="AE80" s="40"/>
    </row>
    <row r="81" s="2" customFormat="1" ht="25.65" customHeight="1">
      <c r="A81" s="40"/>
      <c r="B81" s="41"/>
      <c r="C81" s="34" t="s">
        <v>28</v>
      </c>
      <c r="D81" s="42"/>
      <c r="E81" s="42"/>
      <c r="F81" s="29" t="str">
        <f>IF(E18="","",E18)</f>
        <v>Vyplň údaj</v>
      </c>
      <c r="G81" s="42"/>
      <c r="H81" s="42"/>
      <c r="I81" s="34" t="s">
        <v>32</v>
      </c>
      <c r="J81" s="38" t="str">
        <f>E24</f>
        <v>Ing. Kateřina Tumpachová</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120</v>
      </c>
      <c r="D83" s="182" t="s">
        <v>57</v>
      </c>
      <c r="E83" s="182" t="s">
        <v>53</v>
      </c>
      <c r="F83" s="182" t="s">
        <v>54</v>
      </c>
      <c r="G83" s="182" t="s">
        <v>121</v>
      </c>
      <c r="H83" s="182" t="s">
        <v>122</v>
      </c>
      <c r="I83" s="182" t="s">
        <v>123</v>
      </c>
      <c r="J83" s="182" t="s">
        <v>103</v>
      </c>
      <c r="K83" s="183" t="s">
        <v>124</v>
      </c>
      <c r="L83" s="184"/>
      <c r="M83" s="94" t="s">
        <v>19</v>
      </c>
      <c r="N83" s="95" t="s">
        <v>42</v>
      </c>
      <c r="O83" s="95" t="s">
        <v>125</v>
      </c>
      <c r="P83" s="95" t="s">
        <v>126</v>
      </c>
      <c r="Q83" s="95" t="s">
        <v>127</v>
      </c>
      <c r="R83" s="95" t="s">
        <v>128</v>
      </c>
      <c r="S83" s="95" t="s">
        <v>129</v>
      </c>
      <c r="T83" s="96" t="s">
        <v>130</v>
      </c>
      <c r="U83" s="179"/>
      <c r="V83" s="179"/>
      <c r="W83" s="179"/>
      <c r="X83" s="179"/>
      <c r="Y83" s="179"/>
      <c r="Z83" s="179"/>
      <c r="AA83" s="179"/>
      <c r="AB83" s="179"/>
      <c r="AC83" s="179"/>
      <c r="AD83" s="179"/>
      <c r="AE83" s="179"/>
    </row>
    <row r="84" s="2" customFormat="1" ht="22.8" customHeight="1">
      <c r="A84" s="40"/>
      <c r="B84" s="41"/>
      <c r="C84" s="101" t="s">
        <v>131</v>
      </c>
      <c r="D84" s="42"/>
      <c r="E84" s="42"/>
      <c r="F84" s="42"/>
      <c r="G84" s="42"/>
      <c r="H84" s="42"/>
      <c r="I84" s="42"/>
      <c r="J84" s="185">
        <f>BK84</f>
        <v>0</v>
      </c>
      <c r="K84" s="42"/>
      <c r="L84" s="46"/>
      <c r="M84" s="97"/>
      <c r="N84" s="186"/>
      <c r="O84" s="98"/>
      <c r="P84" s="187">
        <f>P85+P95+P122+P133+P169</f>
        <v>0</v>
      </c>
      <c r="Q84" s="98"/>
      <c r="R84" s="187">
        <f>R85+R95+R122+R133+R169</f>
        <v>0</v>
      </c>
      <c r="S84" s="98"/>
      <c r="T84" s="188">
        <f>T85+T95+T122+T133+T169</f>
        <v>0</v>
      </c>
      <c r="U84" s="40"/>
      <c r="V84" s="40"/>
      <c r="W84" s="40"/>
      <c r="X84" s="40"/>
      <c r="Y84" s="40"/>
      <c r="Z84" s="40"/>
      <c r="AA84" s="40"/>
      <c r="AB84" s="40"/>
      <c r="AC84" s="40"/>
      <c r="AD84" s="40"/>
      <c r="AE84" s="40"/>
      <c r="AT84" s="19" t="s">
        <v>71</v>
      </c>
      <c r="AU84" s="19" t="s">
        <v>104</v>
      </c>
      <c r="BK84" s="189">
        <f>BK85+BK95+BK122+BK133+BK169</f>
        <v>0</v>
      </c>
    </row>
    <row r="85" s="12" customFormat="1" ht="25.92" customHeight="1">
      <c r="A85" s="12"/>
      <c r="B85" s="190"/>
      <c r="C85" s="191"/>
      <c r="D85" s="192" t="s">
        <v>71</v>
      </c>
      <c r="E85" s="193" t="s">
        <v>699</v>
      </c>
      <c r="F85" s="193" t="s">
        <v>700</v>
      </c>
      <c r="G85" s="191"/>
      <c r="H85" s="191"/>
      <c r="I85" s="194"/>
      <c r="J85" s="195">
        <f>BK85</f>
        <v>0</v>
      </c>
      <c r="K85" s="191"/>
      <c r="L85" s="196"/>
      <c r="M85" s="197"/>
      <c r="N85" s="198"/>
      <c r="O85" s="198"/>
      <c r="P85" s="199">
        <f>SUM(P86:P94)</f>
        <v>0</v>
      </c>
      <c r="Q85" s="198"/>
      <c r="R85" s="199">
        <f>SUM(R86:R94)</f>
        <v>0</v>
      </c>
      <c r="S85" s="198"/>
      <c r="T85" s="200">
        <f>SUM(T86:T94)</f>
        <v>0</v>
      </c>
      <c r="U85" s="12"/>
      <c r="V85" s="12"/>
      <c r="W85" s="12"/>
      <c r="X85" s="12"/>
      <c r="Y85" s="12"/>
      <c r="Z85" s="12"/>
      <c r="AA85" s="12"/>
      <c r="AB85" s="12"/>
      <c r="AC85" s="12"/>
      <c r="AD85" s="12"/>
      <c r="AE85" s="12"/>
      <c r="AR85" s="201" t="s">
        <v>80</v>
      </c>
      <c r="AT85" s="202" t="s">
        <v>71</v>
      </c>
      <c r="AU85" s="202" t="s">
        <v>72</v>
      </c>
      <c r="AY85" s="201" t="s">
        <v>134</v>
      </c>
      <c r="BK85" s="203">
        <f>SUM(BK86:BK94)</f>
        <v>0</v>
      </c>
    </row>
    <row r="86" s="2" customFormat="1" ht="16.5" customHeight="1">
      <c r="A86" s="40"/>
      <c r="B86" s="41"/>
      <c r="C86" s="268" t="s">
        <v>80</v>
      </c>
      <c r="D86" s="268" t="s">
        <v>330</v>
      </c>
      <c r="E86" s="269" t="s">
        <v>701</v>
      </c>
      <c r="F86" s="270" t="s">
        <v>702</v>
      </c>
      <c r="G86" s="271" t="s">
        <v>703</v>
      </c>
      <c r="H86" s="272">
        <v>1</v>
      </c>
      <c r="I86" s="273"/>
      <c r="J86" s="274">
        <f>ROUND(I86*H86,2)</f>
        <v>0</v>
      </c>
      <c r="K86" s="270" t="s">
        <v>366</v>
      </c>
      <c r="L86" s="275"/>
      <c r="M86" s="276" t="s">
        <v>19</v>
      </c>
      <c r="N86" s="277"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154</v>
      </c>
      <c r="AT86" s="217" t="s">
        <v>330</v>
      </c>
      <c r="AU86" s="217" t="s">
        <v>80</v>
      </c>
      <c r="AY86" s="19" t="s">
        <v>134</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142</v>
      </c>
      <c r="BM86" s="217" t="s">
        <v>82</v>
      </c>
    </row>
    <row r="87" s="2" customFormat="1">
      <c r="A87" s="40"/>
      <c r="B87" s="41"/>
      <c r="C87" s="42"/>
      <c r="D87" s="219" t="s">
        <v>143</v>
      </c>
      <c r="E87" s="42"/>
      <c r="F87" s="220" t="s">
        <v>702</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143</v>
      </c>
      <c r="AU87" s="19" t="s">
        <v>80</v>
      </c>
    </row>
    <row r="88" s="2" customFormat="1" ht="16.5" customHeight="1">
      <c r="A88" s="40"/>
      <c r="B88" s="41"/>
      <c r="C88" s="268" t="s">
        <v>82</v>
      </c>
      <c r="D88" s="268" t="s">
        <v>330</v>
      </c>
      <c r="E88" s="269" t="s">
        <v>704</v>
      </c>
      <c r="F88" s="270" t="s">
        <v>705</v>
      </c>
      <c r="G88" s="271" t="s">
        <v>703</v>
      </c>
      <c r="H88" s="272">
        <v>1</v>
      </c>
      <c r="I88" s="273"/>
      <c r="J88" s="274">
        <f>ROUND(I88*H88,2)</f>
        <v>0</v>
      </c>
      <c r="K88" s="270" t="s">
        <v>366</v>
      </c>
      <c r="L88" s="275"/>
      <c r="M88" s="276" t="s">
        <v>19</v>
      </c>
      <c r="N88" s="277"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154</v>
      </c>
      <c r="AT88" s="217" t="s">
        <v>330</v>
      </c>
      <c r="AU88" s="217" t="s">
        <v>80</v>
      </c>
      <c r="AY88" s="19" t="s">
        <v>134</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142</v>
      </c>
      <c r="BM88" s="217" t="s">
        <v>142</v>
      </c>
    </row>
    <row r="89" s="2" customFormat="1">
      <c r="A89" s="40"/>
      <c r="B89" s="41"/>
      <c r="C89" s="42"/>
      <c r="D89" s="219" t="s">
        <v>143</v>
      </c>
      <c r="E89" s="42"/>
      <c r="F89" s="220" t="s">
        <v>705</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143</v>
      </c>
      <c r="AU89" s="19" t="s">
        <v>80</v>
      </c>
    </row>
    <row r="90" s="2" customFormat="1" ht="16.5" customHeight="1">
      <c r="A90" s="40"/>
      <c r="B90" s="41"/>
      <c r="C90" s="268" t="s">
        <v>148</v>
      </c>
      <c r="D90" s="268" t="s">
        <v>330</v>
      </c>
      <c r="E90" s="269" t="s">
        <v>706</v>
      </c>
      <c r="F90" s="270" t="s">
        <v>707</v>
      </c>
      <c r="G90" s="271" t="s">
        <v>708</v>
      </c>
      <c r="H90" s="272">
        <v>1</v>
      </c>
      <c r="I90" s="273"/>
      <c r="J90" s="274">
        <f>ROUND(I90*H90,2)</f>
        <v>0</v>
      </c>
      <c r="K90" s="270" t="s">
        <v>366</v>
      </c>
      <c r="L90" s="275"/>
      <c r="M90" s="276" t="s">
        <v>19</v>
      </c>
      <c r="N90" s="277"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154</v>
      </c>
      <c r="AT90" s="217" t="s">
        <v>330</v>
      </c>
      <c r="AU90" s="217" t="s">
        <v>80</v>
      </c>
      <c r="AY90" s="19" t="s">
        <v>134</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142</v>
      </c>
      <c r="BM90" s="217" t="s">
        <v>135</v>
      </c>
    </row>
    <row r="91" s="2" customFormat="1">
      <c r="A91" s="40"/>
      <c r="B91" s="41"/>
      <c r="C91" s="42"/>
      <c r="D91" s="219" t="s">
        <v>143</v>
      </c>
      <c r="E91" s="42"/>
      <c r="F91" s="220" t="s">
        <v>707</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143</v>
      </c>
      <c r="AU91" s="19" t="s">
        <v>80</v>
      </c>
    </row>
    <row r="92" s="2" customFormat="1" ht="16.5" customHeight="1">
      <c r="A92" s="40"/>
      <c r="B92" s="41"/>
      <c r="C92" s="268" t="s">
        <v>142</v>
      </c>
      <c r="D92" s="268" t="s">
        <v>330</v>
      </c>
      <c r="E92" s="269" t="s">
        <v>709</v>
      </c>
      <c r="F92" s="270" t="s">
        <v>710</v>
      </c>
      <c r="G92" s="271" t="s">
        <v>708</v>
      </c>
      <c r="H92" s="272">
        <v>1</v>
      </c>
      <c r="I92" s="273"/>
      <c r="J92" s="274">
        <f>ROUND(I92*H92,2)</f>
        <v>0</v>
      </c>
      <c r="K92" s="270" t="s">
        <v>366</v>
      </c>
      <c r="L92" s="275"/>
      <c r="M92" s="276" t="s">
        <v>19</v>
      </c>
      <c r="N92" s="277"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154</v>
      </c>
      <c r="AT92" s="217" t="s">
        <v>330</v>
      </c>
      <c r="AU92" s="217" t="s">
        <v>80</v>
      </c>
      <c r="AY92" s="19" t="s">
        <v>134</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142</v>
      </c>
      <c r="BM92" s="217" t="s">
        <v>154</v>
      </c>
    </row>
    <row r="93" s="2" customFormat="1">
      <c r="A93" s="40"/>
      <c r="B93" s="41"/>
      <c r="C93" s="42"/>
      <c r="D93" s="219" t="s">
        <v>143</v>
      </c>
      <c r="E93" s="42"/>
      <c r="F93" s="220" t="s">
        <v>710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143</v>
      </c>
      <c r="AU93" s="19" t="s">
        <v>80</v>
      </c>
    </row>
    <row r="94" s="2" customFormat="1">
      <c r="A94" s="40"/>
      <c r="B94" s="41"/>
      <c r="C94" s="42"/>
      <c r="D94" s="219" t="s">
        <v>711</v>
      </c>
      <c r="E94" s="42"/>
      <c r="F94" s="224" t="s">
        <v>712</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711</v>
      </c>
      <c r="AU94" s="19" t="s">
        <v>80</v>
      </c>
    </row>
    <row r="95" s="12" customFormat="1" ht="25.92" customHeight="1">
      <c r="A95" s="12"/>
      <c r="B95" s="190"/>
      <c r="C95" s="191"/>
      <c r="D95" s="192" t="s">
        <v>71</v>
      </c>
      <c r="E95" s="193" t="s">
        <v>713</v>
      </c>
      <c r="F95" s="193" t="s">
        <v>714</v>
      </c>
      <c r="G95" s="191"/>
      <c r="H95" s="191"/>
      <c r="I95" s="194"/>
      <c r="J95" s="195">
        <f>BK95</f>
        <v>0</v>
      </c>
      <c r="K95" s="191"/>
      <c r="L95" s="196"/>
      <c r="M95" s="197"/>
      <c r="N95" s="198"/>
      <c r="O95" s="198"/>
      <c r="P95" s="199">
        <f>SUM(P96:P121)</f>
        <v>0</v>
      </c>
      <c r="Q95" s="198"/>
      <c r="R95" s="199">
        <f>SUM(R96:R121)</f>
        <v>0</v>
      </c>
      <c r="S95" s="198"/>
      <c r="T95" s="200">
        <f>SUM(T96:T121)</f>
        <v>0</v>
      </c>
      <c r="U95" s="12"/>
      <c r="V95" s="12"/>
      <c r="W95" s="12"/>
      <c r="X95" s="12"/>
      <c r="Y95" s="12"/>
      <c r="Z95" s="12"/>
      <c r="AA95" s="12"/>
      <c r="AB95" s="12"/>
      <c r="AC95" s="12"/>
      <c r="AD95" s="12"/>
      <c r="AE95" s="12"/>
      <c r="AR95" s="201" t="s">
        <v>80</v>
      </c>
      <c r="AT95" s="202" t="s">
        <v>71</v>
      </c>
      <c r="AU95" s="202" t="s">
        <v>72</v>
      </c>
      <c r="AY95" s="201" t="s">
        <v>134</v>
      </c>
      <c r="BK95" s="203">
        <f>SUM(BK96:BK121)</f>
        <v>0</v>
      </c>
    </row>
    <row r="96" s="2" customFormat="1" ht="24.15" customHeight="1">
      <c r="A96" s="40"/>
      <c r="B96" s="41"/>
      <c r="C96" s="268" t="s">
        <v>155</v>
      </c>
      <c r="D96" s="268" t="s">
        <v>330</v>
      </c>
      <c r="E96" s="269" t="s">
        <v>715</v>
      </c>
      <c r="F96" s="270" t="s">
        <v>716</v>
      </c>
      <c r="G96" s="271" t="s">
        <v>287</v>
      </c>
      <c r="H96" s="272">
        <v>2</v>
      </c>
      <c r="I96" s="273"/>
      <c r="J96" s="274">
        <f>ROUND(I96*H96,2)</f>
        <v>0</v>
      </c>
      <c r="K96" s="270" t="s">
        <v>366</v>
      </c>
      <c r="L96" s="275"/>
      <c r="M96" s="276" t="s">
        <v>19</v>
      </c>
      <c r="N96" s="277"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154</v>
      </c>
      <c r="AT96" s="217" t="s">
        <v>330</v>
      </c>
      <c r="AU96" s="217" t="s">
        <v>80</v>
      </c>
      <c r="AY96" s="19" t="s">
        <v>134</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142</v>
      </c>
      <c r="BM96" s="217" t="s">
        <v>158</v>
      </c>
    </row>
    <row r="97" s="2" customFormat="1">
      <c r="A97" s="40"/>
      <c r="B97" s="41"/>
      <c r="C97" s="42"/>
      <c r="D97" s="219" t="s">
        <v>143</v>
      </c>
      <c r="E97" s="42"/>
      <c r="F97" s="220" t="s">
        <v>716</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143</v>
      </c>
      <c r="AU97" s="19" t="s">
        <v>80</v>
      </c>
    </row>
    <row r="98" s="2" customFormat="1" ht="24.15" customHeight="1">
      <c r="A98" s="40"/>
      <c r="B98" s="41"/>
      <c r="C98" s="268" t="s">
        <v>135</v>
      </c>
      <c r="D98" s="268" t="s">
        <v>330</v>
      </c>
      <c r="E98" s="269" t="s">
        <v>717</v>
      </c>
      <c r="F98" s="270" t="s">
        <v>718</v>
      </c>
      <c r="G98" s="271" t="s">
        <v>287</v>
      </c>
      <c r="H98" s="272">
        <v>6</v>
      </c>
      <c r="I98" s="273"/>
      <c r="J98" s="274">
        <f>ROUND(I98*H98,2)</f>
        <v>0</v>
      </c>
      <c r="K98" s="270" t="s">
        <v>366</v>
      </c>
      <c r="L98" s="275"/>
      <c r="M98" s="276" t="s">
        <v>19</v>
      </c>
      <c r="N98" s="277"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154</v>
      </c>
      <c r="AT98" s="217" t="s">
        <v>330</v>
      </c>
      <c r="AU98" s="217" t="s">
        <v>80</v>
      </c>
      <c r="AY98" s="19" t="s">
        <v>134</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142</v>
      </c>
      <c r="BM98" s="217" t="s">
        <v>162</v>
      </c>
    </row>
    <row r="99" s="2" customFormat="1">
      <c r="A99" s="40"/>
      <c r="B99" s="41"/>
      <c r="C99" s="42"/>
      <c r="D99" s="219" t="s">
        <v>143</v>
      </c>
      <c r="E99" s="42"/>
      <c r="F99" s="220" t="s">
        <v>718</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143</v>
      </c>
      <c r="AU99" s="19" t="s">
        <v>80</v>
      </c>
    </row>
    <row r="100" s="2" customFormat="1" ht="16.5" customHeight="1">
      <c r="A100" s="40"/>
      <c r="B100" s="41"/>
      <c r="C100" s="268" t="s">
        <v>169</v>
      </c>
      <c r="D100" s="268" t="s">
        <v>330</v>
      </c>
      <c r="E100" s="269" t="s">
        <v>719</v>
      </c>
      <c r="F100" s="270" t="s">
        <v>720</v>
      </c>
      <c r="G100" s="271" t="s">
        <v>703</v>
      </c>
      <c r="H100" s="272">
        <v>1</v>
      </c>
      <c r="I100" s="273"/>
      <c r="J100" s="274">
        <f>ROUND(I100*H100,2)</f>
        <v>0</v>
      </c>
      <c r="K100" s="270" t="s">
        <v>366</v>
      </c>
      <c r="L100" s="275"/>
      <c r="M100" s="276" t="s">
        <v>19</v>
      </c>
      <c r="N100" s="277"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154</v>
      </c>
      <c r="AT100" s="217" t="s">
        <v>330</v>
      </c>
      <c r="AU100" s="217" t="s">
        <v>80</v>
      </c>
      <c r="AY100" s="19" t="s">
        <v>134</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142</v>
      </c>
      <c r="BM100" s="217" t="s">
        <v>172</v>
      </c>
    </row>
    <row r="101" s="2" customFormat="1">
      <c r="A101" s="40"/>
      <c r="B101" s="41"/>
      <c r="C101" s="42"/>
      <c r="D101" s="219" t="s">
        <v>143</v>
      </c>
      <c r="E101" s="42"/>
      <c r="F101" s="220" t="s">
        <v>720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143</v>
      </c>
      <c r="AU101" s="19" t="s">
        <v>80</v>
      </c>
    </row>
    <row r="102" s="2" customFormat="1" ht="16.5" customHeight="1">
      <c r="A102" s="40"/>
      <c r="B102" s="41"/>
      <c r="C102" s="268" t="s">
        <v>154</v>
      </c>
      <c r="D102" s="268" t="s">
        <v>330</v>
      </c>
      <c r="E102" s="269" t="s">
        <v>721</v>
      </c>
      <c r="F102" s="270" t="s">
        <v>722</v>
      </c>
      <c r="G102" s="271" t="s">
        <v>703</v>
      </c>
      <c r="H102" s="272">
        <v>1</v>
      </c>
      <c r="I102" s="273"/>
      <c r="J102" s="274">
        <f>ROUND(I102*H102,2)</f>
        <v>0</v>
      </c>
      <c r="K102" s="270" t="s">
        <v>366</v>
      </c>
      <c r="L102" s="275"/>
      <c r="M102" s="276" t="s">
        <v>19</v>
      </c>
      <c r="N102" s="277"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154</v>
      </c>
      <c r="AT102" s="217" t="s">
        <v>330</v>
      </c>
      <c r="AU102" s="217" t="s">
        <v>80</v>
      </c>
      <c r="AY102" s="19" t="s">
        <v>134</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142</v>
      </c>
      <c r="BM102" s="217" t="s">
        <v>175</v>
      </c>
    </row>
    <row r="103" s="2" customFormat="1">
      <c r="A103" s="40"/>
      <c r="B103" s="41"/>
      <c r="C103" s="42"/>
      <c r="D103" s="219" t="s">
        <v>143</v>
      </c>
      <c r="E103" s="42"/>
      <c r="F103" s="220" t="s">
        <v>722</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143</v>
      </c>
      <c r="AU103" s="19" t="s">
        <v>80</v>
      </c>
    </row>
    <row r="104" s="2" customFormat="1" ht="16.5" customHeight="1">
      <c r="A104" s="40"/>
      <c r="B104" s="41"/>
      <c r="C104" s="268" t="s">
        <v>176</v>
      </c>
      <c r="D104" s="268" t="s">
        <v>330</v>
      </c>
      <c r="E104" s="269" t="s">
        <v>723</v>
      </c>
      <c r="F104" s="270" t="s">
        <v>724</v>
      </c>
      <c r="G104" s="271" t="s">
        <v>703</v>
      </c>
      <c r="H104" s="272">
        <v>1</v>
      </c>
      <c r="I104" s="273"/>
      <c r="J104" s="274">
        <f>ROUND(I104*H104,2)</f>
        <v>0</v>
      </c>
      <c r="K104" s="270" t="s">
        <v>366</v>
      </c>
      <c r="L104" s="275"/>
      <c r="M104" s="276" t="s">
        <v>19</v>
      </c>
      <c r="N104" s="277"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154</v>
      </c>
      <c r="AT104" s="217" t="s">
        <v>330</v>
      </c>
      <c r="AU104" s="217" t="s">
        <v>80</v>
      </c>
      <c r="AY104" s="19" t="s">
        <v>134</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142</v>
      </c>
      <c r="BM104" s="217" t="s">
        <v>179</v>
      </c>
    </row>
    <row r="105" s="2" customFormat="1">
      <c r="A105" s="40"/>
      <c r="B105" s="41"/>
      <c r="C105" s="42"/>
      <c r="D105" s="219" t="s">
        <v>143</v>
      </c>
      <c r="E105" s="42"/>
      <c r="F105" s="220" t="s">
        <v>724</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143</v>
      </c>
      <c r="AU105" s="19" t="s">
        <v>80</v>
      </c>
    </row>
    <row r="106" s="2" customFormat="1" ht="16.5" customHeight="1">
      <c r="A106" s="40"/>
      <c r="B106" s="41"/>
      <c r="C106" s="268" t="s">
        <v>158</v>
      </c>
      <c r="D106" s="268" t="s">
        <v>330</v>
      </c>
      <c r="E106" s="269" t="s">
        <v>725</v>
      </c>
      <c r="F106" s="270" t="s">
        <v>726</v>
      </c>
      <c r="G106" s="271" t="s">
        <v>703</v>
      </c>
      <c r="H106" s="272">
        <v>3</v>
      </c>
      <c r="I106" s="273"/>
      <c r="J106" s="274">
        <f>ROUND(I106*H106,2)</f>
        <v>0</v>
      </c>
      <c r="K106" s="270" t="s">
        <v>366</v>
      </c>
      <c r="L106" s="275"/>
      <c r="M106" s="276" t="s">
        <v>19</v>
      </c>
      <c r="N106" s="277"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154</v>
      </c>
      <c r="AT106" s="217" t="s">
        <v>330</v>
      </c>
      <c r="AU106" s="217" t="s">
        <v>80</v>
      </c>
      <c r="AY106" s="19" t="s">
        <v>134</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142</v>
      </c>
      <c r="BM106" s="217" t="s">
        <v>190</v>
      </c>
    </row>
    <row r="107" s="2" customFormat="1">
      <c r="A107" s="40"/>
      <c r="B107" s="41"/>
      <c r="C107" s="42"/>
      <c r="D107" s="219" t="s">
        <v>143</v>
      </c>
      <c r="E107" s="42"/>
      <c r="F107" s="220" t="s">
        <v>726</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143</v>
      </c>
      <c r="AU107" s="19" t="s">
        <v>80</v>
      </c>
    </row>
    <row r="108" s="2" customFormat="1" ht="16.5" customHeight="1">
      <c r="A108" s="40"/>
      <c r="B108" s="41"/>
      <c r="C108" s="268" t="s">
        <v>193</v>
      </c>
      <c r="D108" s="268" t="s">
        <v>330</v>
      </c>
      <c r="E108" s="269" t="s">
        <v>727</v>
      </c>
      <c r="F108" s="270" t="s">
        <v>728</v>
      </c>
      <c r="G108" s="271" t="s">
        <v>703</v>
      </c>
      <c r="H108" s="272">
        <v>1</v>
      </c>
      <c r="I108" s="273"/>
      <c r="J108" s="274">
        <f>ROUND(I108*H108,2)</f>
        <v>0</v>
      </c>
      <c r="K108" s="270" t="s">
        <v>366</v>
      </c>
      <c r="L108" s="275"/>
      <c r="M108" s="276" t="s">
        <v>19</v>
      </c>
      <c r="N108" s="277"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154</v>
      </c>
      <c r="AT108" s="217" t="s">
        <v>330</v>
      </c>
      <c r="AU108" s="217" t="s">
        <v>80</v>
      </c>
      <c r="AY108" s="19" t="s">
        <v>134</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142</v>
      </c>
      <c r="BM108" s="217" t="s">
        <v>196</v>
      </c>
    </row>
    <row r="109" s="2" customFormat="1">
      <c r="A109" s="40"/>
      <c r="B109" s="41"/>
      <c r="C109" s="42"/>
      <c r="D109" s="219" t="s">
        <v>143</v>
      </c>
      <c r="E109" s="42"/>
      <c r="F109" s="220" t="s">
        <v>728</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143</v>
      </c>
      <c r="AU109" s="19" t="s">
        <v>80</v>
      </c>
    </row>
    <row r="110" s="2" customFormat="1" ht="16.5" customHeight="1">
      <c r="A110" s="40"/>
      <c r="B110" s="41"/>
      <c r="C110" s="268" t="s">
        <v>162</v>
      </c>
      <c r="D110" s="268" t="s">
        <v>330</v>
      </c>
      <c r="E110" s="269" t="s">
        <v>729</v>
      </c>
      <c r="F110" s="270" t="s">
        <v>730</v>
      </c>
      <c r="G110" s="271" t="s">
        <v>703</v>
      </c>
      <c r="H110" s="272">
        <v>1</v>
      </c>
      <c r="I110" s="273"/>
      <c r="J110" s="274">
        <f>ROUND(I110*H110,2)</f>
        <v>0</v>
      </c>
      <c r="K110" s="270" t="s">
        <v>366</v>
      </c>
      <c r="L110" s="275"/>
      <c r="M110" s="276" t="s">
        <v>19</v>
      </c>
      <c r="N110" s="277"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154</v>
      </c>
      <c r="AT110" s="217" t="s">
        <v>330</v>
      </c>
      <c r="AU110" s="217" t="s">
        <v>80</v>
      </c>
      <c r="AY110" s="19" t="s">
        <v>134</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142</v>
      </c>
      <c r="BM110" s="217" t="s">
        <v>200</v>
      </c>
    </row>
    <row r="111" s="2" customFormat="1">
      <c r="A111" s="40"/>
      <c r="B111" s="41"/>
      <c r="C111" s="42"/>
      <c r="D111" s="219" t="s">
        <v>143</v>
      </c>
      <c r="E111" s="42"/>
      <c r="F111" s="220" t="s">
        <v>730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143</v>
      </c>
      <c r="AU111" s="19" t="s">
        <v>80</v>
      </c>
    </row>
    <row r="112" s="2" customFormat="1" ht="16.5" customHeight="1">
      <c r="A112" s="40"/>
      <c r="B112" s="41"/>
      <c r="C112" s="268" t="s">
        <v>202</v>
      </c>
      <c r="D112" s="268" t="s">
        <v>330</v>
      </c>
      <c r="E112" s="269" t="s">
        <v>731</v>
      </c>
      <c r="F112" s="270" t="s">
        <v>732</v>
      </c>
      <c r="G112" s="271" t="s">
        <v>703</v>
      </c>
      <c r="H112" s="272">
        <v>1</v>
      </c>
      <c r="I112" s="273"/>
      <c r="J112" s="274">
        <f>ROUND(I112*H112,2)</f>
        <v>0</v>
      </c>
      <c r="K112" s="270" t="s">
        <v>366</v>
      </c>
      <c r="L112" s="275"/>
      <c r="M112" s="276" t="s">
        <v>19</v>
      </c>
      <c r="N112" s="277"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154</v>
      </c>
      <c r="AT112" s="217" t="s">
        <v>330</v>
      </c>
      <c r="AU112" s="217" t="s">
        <v>80</v>
      </c>
      <c r="AY112" s="19" t="s">
        <v>134</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142</v>
      </c>
      <c r="BM112" s="217" t="s">
        <v>205</v>
      </c>
    </row>
    <row r="113" s="2" customFormat="1">
      <c r="A113" s="40"/>
      <c r="B113" s="41"/>
      <c r="C113" s="42"/>
      <c r="D113" s="219" t="s">
        <v>143</v>
      </c>
      <c r="E113" s="42"/>
      <c r="F113" s="220" t="s">
        <v>732</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143</v>
      </c>
      <c r="AU113" s="19" t="s">
        <v>80</v>
      </c>
    </row>
    <row r="114" s="2" customFormat="1" ht="16.5" customHeight="1">
      <c r="A114" s="40"/>
      <c r="B114" s="41"/>
      <c r="C114" s="268" t="s">
        <v>172</v>
      </c>
      <c r="D114" s="268" t="s">
        <v>330</v>
      </c>
      <c r="E114" s="269" t="s">
        <v>709</v>
      </c>
      <c r="F114" s="270" t="s">
        <v>710</v>
      </c>
      <c r="G114" s="271" t="s">
        <v>708</v>
      </c>
      <c r="H114" s="272">
        <v>1</v>
      </c>
      <c r="I114" s="273"/>
      <c r="J114" s="274">
        <f>ROUND(I114*H114,2)</f>
        <v>0</v>
      </c>
      <c r="K114" s="270" t="s">
        <v>366</v>
      </c>
      <c r="L114" s="275"/>
      <c r="M114" s="276" t="s">
        <v>19</v>
      </c>
      <c r="N114" s="277"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154</v>
      </c>
      <c r="AT114" s="217" t="s">
        <v>330</v>
      </c>
      <c r="AU114" s="217" t="s">
        <v>80</v>
      </c>
      <c r="AY114" s="19" t="s">
        <v>134</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142</v>
      </c>
      <c r="BM114" s="217" t="s">
        <v>209</v>
      </c>
    </row>
    <row r="115" s="2" customFormat="1">
      <c r="A115" s="40"/>
      <c r="B115" s="41"/>
      <c r="C115" s="42"/>
      <c r="D115" s="219" t="s">
        <v>143</v>
      </c>
      <c r="E115" s="42"/>
      <c r="F115" s="220" t="s">
        <v>710</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143</v>
      </c>
      <c r="AU115" s="19" t="s">
        <v>80</v>
      </c>
    </row>
    <row r="116" s="2" customFormat="1">
      <c r="A116" s="40"/>
      <c r="B116" s="41"/>
      <c r="C116" s="42"/>
      <c r="D116" s="219" t="s">
        <v>711</v>
      </c>
      <c r="E116" s="42"/>
      <c r="F116" s="224" t="s">
        <v>733</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711</v>
      </c>
      <c r="AU116" s="19" t="s">
        <v>80</v>
      </c>
    </row>
    <row r="117" s="2" customFormat="1" ht="16.5" customHeight="1">
      <c r="A117" s="40"/>
      <c r="B117" s="41"/>
      <c r="C117" s="268" t="s">
        <v>8</v>
      </c>
      <c r="D117" s="268" t="s">
        <v>330</v>
      </c>
      <c r="E117" s="269" t="s">
        <v>734</v>
      </c>
      <c r="F117" s="270" t="s">
        <v>735</v>
      </c>
      <c r="G117" s="271" t="s">
        <v>708</v>
      </c>
      <c r="H117" s="272">
        <v>1</v>
      </c>
      <c r="I117" s="273"/>
      <c r="J117" s="274">
        <f>ROUND(I117*H117,2)</f>
        <v>0</v>
      </c>
      <c r="K117" s="270" t="s">
        <v>366</v>
      </c>
      <c r="L117" s="275"/>
      <c r="M117" s="276" t="s">
        <v>19</v>
      </c>
      <c r="N117" s="277" t="s">
        <v>43</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154</v>
      </c>
      <c r="AT117" s="217" t="s">
        <v>330</v>
      </c>
      <c r="AU117" s="217" t="s">
        <v>80</v>
      </c>
      <c r="AY117" s="19" t="s">
        <v>134</v>
      </c>
      <c r="BE117" s="218">
        <f>IF(N117="základní",J117,0)</f>
        <v>0</v>
      </c>
      <c r="BF117" s="218">
        <f>IF(N117="snížená",J117,0)</f>
        <v>0</v>
      </c>
      <c r="BG117" s="218">
        <f>IF(N117="zákl. přenesená",J117,0)</f>
        <v>0</v>
      </c>
      <c r="BH117" s="218">
        <f>IF(N117="sníž. přenesená",J117,0)</f>
        <v>0</v>
      </c>
      <c r="BI117" s="218">
        <f>IF(N117="nulová",J117,0)</f>
        <v>0</v>
      </c>
      <c r="BJ117" s="19" t="s">
        <v>80</v>
      </c>
      <c r="BK117" s="218">
        <f>ROUND(I117*H117,2)</f>
        <v>0</v>
      </c>
      <c r="BL117" s="19" t="s">
        <v>142</v>
      </c>
      <c r="BM117" s="217" t="s">
        <v>212</v>
      </c>
    </row>
    <row r="118" s="2" customFormat="1">
      <c r="A118" s="40"/>
      <c r="B118" s="41"/>
      <c r="C118" s="42"/>
      <c r="D118" s="219" t="s">
        <v>143</v>
      </c>
      <c r="E118" s="42"/>
      <c r="F118" s="220" t="s">
        <v>735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143</v>
      </c>
      <c r="AU118" s="19" t="s">
        <v>80</v>
      </c>
    </row>
    <row r="119" s="2" customFormat="1" ht="16.5" customHeight="1">
      <c r="A119" s="40"/>
      <c r="B119" s="41"/>
      <c r="C119" s="268" t="s">
        <v>175</v>
      </c>
      <c r="D119" s="268" t="s">
        <v>330</v>
      </c>
      <c r="E119" s="269" t="s">
        <v>736</v>
      </c>
      <c r="F119" s="270" t="s">
        <v>737</v>
      </c>
      <c r="G119" s="271" t="s">
        <v>708</v>
      </c>
      <c r="H119" s="272">
        <v>1</v>
      </c>
      <c r="I119" s="273"/>
      <c r="J119" s="274">
        <f>ROUND(I119*H119,2)</f>
        <v>0</v>
      </c>
      <c r="K119" s="270" t="s">
        <v>366</v>
      </c>
      <c r="L119" s="275"/>
      <c r="M119" s="276" t="s">
        <v>19</v>
      </c>
      <c r="N119" s="277" t="s">
        <v>43</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154</v>
      </c>
      <c r="AT119" s="217" t="s">
        <v>330</v>
      </c>
      <c r="AU119" s="217" t="s">
        <v>80</v>
      </c>
      <c r="AY119" s="19" t="s">
        <v>134</v>
      </c>
      <c r="BE119" s="218">
        <f>IF(N119="základní",J119,0)</f>
        <v>0</v>
      </c>
      <c r="BF119" s="218">
        <f>IF(N119="snížená",J119,0)</f>
        <v>0</v>
      </c>
      <c r="BG119" s="218">
        <f>IF(N119="zákl. přenesená",J119,0)</f>
        <v>0</v>
      </c>
      <c r="BH119" s="218">
        <f>IF(N119="sníž. přenesená",J119,0)</f>
        <v>0</v>
      </c>
      <c r="BI119" s="218">
        <f>IF(N119="nulová",J119,0)</f>
        <v>0</v>
      </c>
      <c r="BJ119" s="19" t="s">
        <v>80</v>
      </c>
      <c r="BK119" s="218">
        <f>ROUND(I119*H119,2)</f>
        <v>0</v>
      </c>
      <c r="BL119" s="19" t="s">
        <v>142</v>
      </c>
      <c r="BM119" s="217" t="s">
        <v>216</v>
      </c>
    </row>
    <row r="120" s="2" customFormat="1">
      <c r="A120" s="40"/>
      <c r="B120" s="41"/>
      <c r="C120" s="42"/>
      <c r="D120" s="219" t="s">
        <v>143</v>
      </c>
      <c r="E120" s="42"/>
      <c r="F120" s="220" t="s">
        <v>737</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143</v>
      </c>
      <c r="AU120" s="19" t="s">
        <v>80</v>
      </c>
    </row>
    <row r="121" s="2" customFormat="1">
      <c r="A121" s="40"/>
      <c r="B121" s="41"/>
      <c r="C121" s="42"/>
      <c r="D121" s="219" t="s">
        <v>711</v>
      </c>
      <c r="E121" s="42"/>
      <c r="F121" s="224" t="s">
        <v>738</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711</v>
      </c>
      <c r="AU121" s="19" t="s">
        <v>80</v>
      </c>
    </row>
    <row r="122" s="12" customFormat="1" ht="25.92" customHeight="1">
      <c r="A122" s="12"/>
      <c r="B122" s="190"/>
      <c r="C122" s="191"/>
      <c r="D122" s="192" t="s">
        <v>71</v>
      </c>
      <c r="E122" s="193" t="s">
        <v>739</v>
      </c>
      <c r="F122" s="193" t="s">
        <v>740</v>
      </c>
      <c r="G122" s="191"/>
      <c r="H122" s="191"/>
      <c r="I122" s="194"/>
      <c r="J122" s="195">
        <f>BK122</f>
        <v>0</v>
      </c>
      <c r="K122" s="191"/>
      <c r="L122" s="196"/>
      <c r="M122" s="197"/>
      <c r="N122" s="198"/>
      <c r="O122" s="198"/>
      <c r="P122" s="199">
        <f>SUM(P123:P132)</f>
        <v>0</v>
      </c>
      <c r="Q122" s="198"/>
      <c r="R122" s="199">
        <f>SUM(R123:R132)</f>
        <v>0</v>
      </c>
      <c r="S122" s="198"/>
      <c r="T122" s="200">
        <f>SUM(T123:T132)</f>
        <v>0</v>
      </c>
      <c r="U122" s="12"/>
      <c r="V122" s="12"/>
      <c r="W122" s="12"/>
      <c r="X122" s="12"/>
      <c r="Y122" s="12"/>
      <c r="Z122" s="12"/>
      <c r="AA122" s="12"/>
      <c r="AB122" s="12"/>
      <c r="AC122" s="12"/>
      <c r="AD122" s="12"/>
      <c r="AE122" s="12"/>
      <c r="AR122" s="201" t="s">
        <v>80</v>
      </c>
      <c r="AT122" s="202" t="s">
        <v>71</v>
      </c>
      <c r="AU122" s="202" t="s">
        <v>72</v>
      </c>
      <c r="AY122" s="201" t="s">
        <v>134</v>
      </c>
      <c r="BK122" s="203">
        <f>SUM(BK123:BK132)</f>
        <v>0</v>
      </c>
    </row>
    <row r="123" s="2" customFormat="1" ht="16.5" customHeight="1">
      <c r="A123" s="40"/>
      <c r="B123" s="41"/>
      <c r="C123" s="268" t="s">
        <v>221</v>
      </c>
      <c r="D123" s="268" t="s">
        <v>330</v>
      </c>
      <c r="E123" s="269" t="s">
        <v>741</v>
      </c>
      <c r="F123" s="270" t="s">
        <v>742</v>
      </c>
      <c r="G123" s="271" t="s">
        <v>703</v>
      </c>
      <c r="H123" s="272">
        <v>15</v>
      </c>
      <c r="I123" s="273"/>
      <c r="J123" s="274">
        <f>ROUND(I123*H123,2)</f>
        <v>0</v>
      </c>
      <c r="K123" s="270" t="s">
        <v>366</v>
      </c>
      <c r="L123" s="275"/>
      <c r="M123" s="276" t="s">
        <v>19</v>
      </c>
      <c r="N123" s="277" t="s">
        <v>43</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154</v>
      </c>
      <c r="AT123" s="217" t="s">
        <v>330</v>
      </c>
      <c r="AU123" s="217" t="s">
        <v>80</v>
      </c>
      <c r="AY123" s="19" t="s">
        <v>134</v>
      </c>
      <c r="BE123" s="218">
        <f>IF(N123="základní",J123,0)</f>
        <v>0</v>
      </c>
      <c r="BF123" s="218">
        <f>IF(N123="snížená",J123,0)</f>
        <v>0</v>
      </c>
      <c r="BG123" s="218">
        <f>IF(N123="zákl. přenesená",J123,0)</f>
        <v>0</v>
      </c>
      <c r="BH123" s="218">
        <f>IF(N123="sníž. přenesená",J123,0)</f>
        <v>0</v>
      </c>
      <c r="BI123" s="218">
        <f>IF(N123="nulová",J123,0)</f>
        <v>0</v>
      </c>
      <c r="BJ123" s="19" t="s">
        <v>80</v>
      </c>
      <c r="BK123" s="218">
        <f>ROUND(I123*H123,2)</f>
        <v>0</v>
      </c>
      <c r="BL123" s="19" t="s">
        <v>142</v>
      </c>
      <c r="BM123" s="217" t="s">
        <v>225</v>
      </c>
    </row>
    <row r="124" s="2" customFormat="1">
      <c r="A124" s="40"/>
      <c r="B124" s="41"/>
      <c r="C124" s="42"/>
      <c r="D124" s="219" t="s">
        <v>143</v>
      </c>
      <c r="E124" s="42"/>
      <c r="F124" s="220" t="s">
        <v>742</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143</v>
      </c>
      <c r="AU124" s="19" t="s">
        <v>80</v>
      </c>
    </row>
    <row r="125" s="2" customFormat="1" ht="16.5" customHeight="1">
      <c r="A125" s="40"/>
      <c r="B125" s="41"/>
      <c r="C125" s="268" t="s">
        <v>179</v>
      </c>
      <c r="D125" s="268" t="s">
        <v>330</v>
      </c>
      <c r="E125" s="269" t="s">
        <v>743</v>
      </c>
      <c r="F125" s="270" t="s">
        <v>744</v>
      </c>
      <c r="G125" s="271" t="s">
        <v>703</v>
      </c>
      <c r="H125" s="272">
        <v>2</v>
      </c>
      <c r="I125" s="273"/>
      <c r="J125" s="274">
        <f>ROUND(I125*H125,2)</f>
        <v>0</v>
      </c>
      <c r="K125" s="270" t="s">
        <v>366</v>
      </c>
      <c r="L125" s="275"/>
      <c r="M125" s="276" t="s">
        <v>19</v>
      </c>
      <c r="N125" s="277" t="s">
        <v>43</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154</v>
      </c>
      <c r="AT125" s="217" t="s">
        <v>330</v>
      </c>
      <c r="AU125" s="217" t="s">
        <v>80</v>
      </c>
      <c r="AY125" s="19" t="s">
        <v>134</v>
      </c>
      <c r="BE125" s="218">
        <f>IF(N125="základní",J125,0)</f>
        <v>0</v>
      </c>
      <c r="BF125" s="218">
        <f>IF(N125="snížená",J125,0)</f>
        <v>0</v>
      </c>
      <c r="BG125" s="218">
        <f>IF(N125="zákl. přenesená",J125,0)</f>
        <v>0</v>
      </c>
      <c r="BH125" s="218">
        <f>IF(N125="sníž. přenesená",J125,0)</f>
        <v>0</v>
      </c>
      <c r="BI125" s="218">
        <f>IF(N125="nulová",J125,0)</f>
        <v>0</v>
      </c>
      <c r="BJ125" s="19" t="s">
        <v>80</v>
      </c>
      <c r="BK125" s="218">
        <f>ROUND(I125*H125,2)</f>
        <v>0</v>
      </c>
      <c r="BL125" s="19" t="s">
        <v>142</v>
      </c>
      <c r="BM125" s="217" t="s">
        <v>229</v>
      </c>
    </row>
    <row r="126" s="2" customFormat="1">
      <c r="A126" s="40"/>
      <c r="B126" s="41"/>
      <c r="C126" s="42"/>
      <c r="D126" s="219" t="s">
        <v>143</v>
      </c>
      <c r="E126" s="42"/>
      <c r="F126" s="220" t="s">
        <v>744</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143</v>
      </c>
      <c r="AU126" s="19" t="s">
        <v>80</v>
      </c>
    </row>
    <row r="127" s="2" customFormat="1" ht="21.75" customHeight="1">
      <c r="A127" s="40"/>
      <c r="B127" s="41"/>
      <c r="C127" s="268" t="s">
        <v>231</v>
      </c>
      <c r="D127" s="268" t="s">
        <v>330</v>
      </c>
      <c r="E127" s="269" t="s">
        <v>745</v>
      </c>
      <c r="F127" s="270" t="s">
        <v>746</v>
      </c>
      <c r="G127" s="271" t="s">
        <v>703</v>
      </c>
      <c r="H127" s="272">
        <v>2</v>
      </c>
      <c r="I127" s="273"/>
      <c r="J127" s="274">
        <f>ROUND(I127*H127,2)</f>
        <v>0</v>
      </c>
      <c r="K127" s="270" t="s">
        <v>366</v>
      </c>
      <c r="L127" s="275"/>
      <c r="M127" s="276" t="s">
        <v>19</v>
      </c>
      <c r="N127" s="277" t="s">
        <v>43</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154</v>
      </c>
      <c r="AT127" s="217" t="s">
        <v>330</v>
      </c>
      <c r="AU127" s="217" t="s">
        <v>80</v>
      </c>
      <c r="AY127" s="19" t="s">
        <v>134</v>
      </c>
      <c r="BE127" s="218">
        <f>IF(N127="základní",J127,0)</f>
        <v>0</v>
      </c>
      <c r="BF127" s="218">
        <f>IF(N127="snížená",J127,0)</f>
        <v>0</v>
      </c>
      <c r="BG127" s="218">
        <f>IF(N127="zákl. přenesená",J127,0)</f>
        <v>0</v>
      </c>
      <c r="BH127" s="218">
        <f>IF(N127="sníž. přenesená",J127,0)</f>
        <v>0</v>
      </c>
      <c r="BI127" s="218">
        <f>IF(N127="nulová",J127,0)</f>
        <v>0</v>
      </c>
      <c r="BJ127" s="19" t="s">
        <v>80</v>
      </c>
      <c r="BK127" s="218">
        <f>ROUND(I127*H127,2)</f>
        <v>0</v>
      </c>
      <c r="BL127" s="19" t="s">
        <v>142</v>
      </c>
      <c r="BM127" s="217" t="s">
        <v>234</v>
      </c>
    </row>
    <row r="128" s="2" customFormat="1">
      <c r="A128" s="40"/>
      <c r="B128" s="41"/>
      <c r="C128" s="42"/>
      <c r="D128" s="219" t="s">
        <v>143</v>
      </c>
      <c r="E128" s="42"/>
      <c r="F128" s="220" t="s">
        <v>746</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143</v>
      </c>
      <c r="AU128" s="19" t="s">
        <v>80</v>
      </c>
    </row>
    <row r="129" s="2" customFormat="1" ht="16.5" customHeight="1">
      <c r="A129" s="40"/>
      <c r="B129" s="41"/>
      <c r="C129" s="268" t="s">
        <v>190</v>
      </c>
      <c r="D129" s="268" t="s">
        <v>330</v>
      </c>
      <c r="E129" s="269" t="s">
        <v>747</v>
      </c>
      <c r="F129" s="270" t="s">
        <v>748</v>
      </c>
      <c r="G129" s="271" t="s">
        <v>703</v>
      </c>
      <c r="H129" s="272">
        <v>1</v>
      </c>
      <c r="I129" s="273"/>
      <c r="J129" s="274">
        <f>ROUND(I129*H129,2)</f>
        <v>0</v>
      </c>
      <c r="K129" s="270" t="s">
        <v>366</v>
      </c>
      <c r="L129" s="275"/>
      <c r="M129" s="276" t="s">
        <v>19</v>
      </c>
      <c r="N129" s="277" t="s">
        <v>43</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154</v>
      </c>
      <c r="AT129" s="217" t="s">
        <v>330</v>
      </c>
      <c r="AU129" s="217" t="s">
        <v>80</v>
      </c>
      <c r="AY129" s="19" t="s">
        <v>134</v>
      </c>
      <c r="BE129" s="218">
        <f>IF(N129="základní",J129,0)</f>
        <v>0</v>
      </c>
      <c r="BF129" s="218">
        <f>IF(N129="snížená",J129,0)</f>
        <v>0</v>
      </c>
      <c r="BG129" s="218">
        <f>IF(N129="zákl. přenesená",J129,0)</f>
        <v>0</v>
      </c>
      <c r="BH129" s="218">
        <f>IF(N129="sníž. přenesená",J129,0)</f>
        <v>0</v>
      </c>
      <c r="BI129" s="218">
        <f>IF(N129="nulová",J129,0)</f>
        <v>0</v>
      </c>
      <c r="BJ129" s="19" t="s">
        <v>80</v>
      </c>
      <c r="BK129" s="218">
        <f>ROUND(I129*H129,2)</f>
        <v>0</v>
      </c>
      <c r="BL129" s="19" t="s">
        <v>142</v>
      </c>
      <c r="BM129" s="217" t="s">
        <v>238</v>
      </c>
    </row>
    <row r="130" s="2" customFormat="1">
      <c r="A130" s="40"/>
      <c r="B130" s="41"/>
      <c r="C130" s="42"/>
      <c r="D130" s="219" t="s">
        <v>143</v>
      </c>
      <c r="E130" s="42"/>
      <c r="F130" s="220" t="s">
        <v>748</v>
      </c>
      <c r="G130" s="42"/>
      <c r="H130" s="42"/>
      <c r="I130" s="221"/>
      <c r="J130" s="42"/>
      <c r="K130" s="42"/>
      <c r="L130" s="46"/>
      <c r="M130" s="222"/>
      <c r="N130" s="223"/>
      <c r="O130" s="86"/>
      <c r="P130" s="86"/>
      <c r="Q130" s="86"/>
      <c r="R130" s="86"/>
      <c r="S130" s="86"/>
      <c r="T130" s="87"/>
      <c r="U130" s="40"/>
      <c r="V130" s="40"/>
      <c r="W130" s="40"/>
      <c r="X130" s="40"/>
      <c r="Y130" s="40"/>
      <c r="Z130" s="40"/>
      <c r="AA130" s="40"/>
      <c r="AB130" s="40"/>
      <c r="AC130" s="40"/>
      <c r="AD130" s="40"/>
      <c r="AE130" s="40"/>
      <c r="AT130" s="19" t="s">
        <v>143</v>
      </c>
      <c r="AU130" s="19" t="s">
        <v>80</v>
      </c>
    </row>
    <row r="131" s="2" customFormat="1" ht="16.5" customHeight="1">
      <c r="A131" s="40"/>
      <c r="B131" s="41"/>
      <c r="C131" s="268" t="s">
        <v>7</v>
      </c>
      <c r="D131" s="268" t="s">
        <v>330</v>
      </c>
      <c r="E131" s="269" t="s">
        <v>749</v>
      </c>
      <c r="F131" s="270" t="s">
        <v>750</v>
      </c>
      <c r="G131" s="271" t="s">
        <v>708</v>
      </c>
      <c r="H131" s="272">
        <v>1</v>
      </c>
      <c r="I131" s="273"/>
      <c r="J131" s="274">
        <f>ROUND(I131*H131,2)</f>
        <v>0</v>
      </c>
      <c r="K131" s="270" t="s">
        <v>366</v>
      </c>
      <c r="L131" s="275"/>
      <c r="M131" s="276" t="s">
        <v>19</v>
      </c>
      <c r="N131" s="277" t="s">
        <v>43</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154</v>
      </c>
      <c r="AT131" s="217" t="s">
        <v>330</v>
      </c>
      <c r="AU131" s="217" t="s">
        <v>80</v>
      </c>
      <c r="AY131" s="19" t="s">
        <v>134</v>
      </c>
      <c r="BE131" s="218">
        <f>IF(N131="základní",J131,0)</f>
        <v>0</v>
      </c>
      <c r="BF131" s="218">
        <f>IF(N131="snížená",J131,0)</f>
        <v>0</v>
      </c>
      <c r="BG131" s="218">
        <f>IF(N131="zákl. přenesená",J131,0)</f>
        <v>0</v>
      </c>
      <c r="BH131" s="218">
        <f>IF(N131="sníž. přenesená",J131,0)</f>
        <v>0</v>
      </c>
      <c r="BI131" s="218">
        <f>IF(N131="nulová",J131,0)</f>
        <v>0</v>
      </c>
      <c r="BJ131" s="19" t="s">
        <v>80</v>
      </c>
      <c r="BK131" s="218">
        <f>ROUND(I131*H131,2)</f>
        <v>0</v>
      </c>
      <c r="BL131" s="19" t="s">
        <v>142</v>
      </c>
      <c r="BM131" s="217" t="s">
        <v>242</v>
      </c>
    </row>
    <row r="132" s="2" customFormat="1">
      <c r="A132" s="40"/>
      <c r="B132" s="41"/>
      <c r="C132" s="42"/>
      <c r="D132" s="219" t="s">
        <v>143</v>
      </c>
      <c r="E132" s="42"/>
      <c r="F132" s="220" t="s">
        <v>750</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143</v>
      </c>
      <c r="AU132" s="19" t="s">
        <v>80</v>
      </c>
    </row>
    <row r="133" s="12" customFormat="1" ht="25.92" customHeight="1">
      <c r="A133" s="12"/>
      <c r="B133" s="190"/>
      <c r="C133" s="191"/>
      <c r="D133" s="192" t="s">
        <v>71</v>
      </c>
      <c r="E133" s="193" t="s">
        <v>751</v>
      </c>
      <c r="F133" s="193" t="s">
        <v>752</v>
      </c>
      <c r="G133" s="191"/>
      <c r="H133" s="191"/>
      <c r="I133" s="194"/>
      <c r="J133" s="195">
        <f>BK133</f>
        <v>0</v>
      </c>
      <c r="K133" s="191"/>
      <c r="L133" s="196"/>
      <c r="M133" s="197"/>
      <c r="N133" s="198"/>
      <c r="O133" s="198"/>
      <c r="P133" s="199">
        <f>SUM(P134:P168)</f>
        <v>0</v>
      </c>
      <c r="Q133" s="198"/>
      <c r="R133" s="199">
        <f>SUM(R134:R168)</f>
        <v>0</v>
      </c>
      <c r="S133" s="198"/>
      <c r="T133" s="200">
        <f>SUM(T134:T168)</f>
        <v>0</v>
      </c>
      <c r="U133" s="12"/>
      <c r="V133" s="12"/>
      <c r="W133" s="12"/>
      <c r="X133" s="12"/>
      <c r="Y133" s="12"/>
      <c r="Z133" s="12"/>
      <c r="AA133" s="12"/>
      <c r="AB133" s="12"/>
      <c r="AC133" s="12"/>
      <c r="AD133" s="12"/>
      <c r="AE133" s="12"/>
      <c r="AR133" s="201" t="s">
        <v>80</v>
      </c>
      <c r="AT133" s="202" t="s">
        <v>71</v>
      </c>
      <c r="AU133" s="202" t="s">
        <v>72</v>
      </c>
      <c r="AY133" s="201" t="s">
        <v>134</v>
      </c>
      <c r="BK133" s="203">
        <f>SUM(BK134:BK168)</f>
        <v>0</v>
      </c>
    </row>
    <row r="134" s="2" customFormat="1" ht="24.15" customHeight="1">
      <c r="A134" s="40"/>
      <c r="B134" s="41"/>
      <c r="C134" s="268" t="s">
        <v>196</v>
      </c>
      <c r="D134" s="268" t="s">
        <v>330</v>
      </c>
      <c r="E134" s="269" t="s">
        <v>753</v>
      </c>
      <c r="F134" s="270" t="s">
        <v>754</v>
      </c>
      <c r="G134" s="271" t="s">
        <v>287</v>
      </c>
      <c r="H134" s="272">
        <v>1</v>
      </c>
      <c r="I134" s="273"/>
      <c r="J134" s="274">
        <f>ROUND(I134*H134,2)</f>
        <v>0</v>
      </c>
      <c r="K134" s="270" t="s">
        <v>366</v>
      </c>
      <c r="L134" s="275"/>
      <c r="M134" s="276" t="s">
        <v>19</v>
      </c>
      <c r="N134" s="277"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154</v>
      </c>
      <c r="AT134" s="217" t="s">
        <v>330</v>
      </c>
      <c r="AU134" s="217" t="s">
        <v>80</v>
      </c>
      <c r="AY134" s="19" t="s">
        <v>134</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142</v>
      </c>
      <c r="BM134" s="217" t="s">
        <v>246</v>
      </c>
    </row>
    <row r="135" s="2" customFormat="1">
      <c r="A135" s="40"/>
      <c r="B135" s="41"/>
      <c r="C135" s="42"/>
      <c r="D135" s="219" t="s">
        <v>143</v>
      </c>
      <c r="E135" s="42"/>
      <c r="F135" s="220" t="s">
        <v>754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143</v>
      </c>
      <c r="AU135" s="19" t="s">
        <v>80</v>
      </c>
    </row>
    <row r="136" s="2" customFormat="1" ht="16.5" customHeight="1">
      <c r="A136" s="40"/>
      <c r="B136" s="41"/>
      <c r="C136" s="268" t="s">
        <v>252</v>
      </c>
      <c r="D136" s="268" t="s">
        <v>330</v>
      </c>
      <c r="E136" s="269" t="s">
        <v>755</v>
      </c>
      <c r="F136" s="270" t="s">
        <v>756</v>
      </c>
      <c r="G136" s="271" t="s">
        <v>287</v>
      </c>
      <c r="H136" s="272">
        <v>6</v>
      </c>
      <c r="I136" s="273"/>
      <c r="J136" s="274">
        <f>ROUND(I136*H136,2)</f>
        <v>0</v>
      </c>
      <c r="K136" s="270" t="s">
        <v>366</v>
      </c>
      <c r="L136" s="275"/>
      <c r="M136" s="276" t="s">
        <v>19</v>
      </c>
      <c r="N136" s="277"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154</v>
      </c>
      <c r="AT136" s="217" t="s">
        <v>330</v>
      </c>
      <c r="AU136" s="217" t="s">
        <v>80</v>
      </c>
      <c r="AY136" s="19" t="s">
        <v>134</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142</v>
      </c>
      <c r="BM136" s="217" t="s">
        <v>256</v>
      </c>
    </row>
    <row r="137" s="2" customFormat="1">
      <c r="A137" s="40"/>
      <c r="B137" s="41"/>
      <c r="C137" s="42"/>
      <c r="D137" s="219" t="s">
        <v>143</v>
      </c>
      <c r="E137" s="42"/>
      <c r="F137" s="220" t="s">
        <v>756</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143</v>
      </c>
      <c r="AU137" s="19" t="s">
        <v>80</v>
      </c>
    </row>
    <row r="138" s="2" customFormat="1" ht="16.5" customHeight="1">
      <c r="A138" s="40"/>
      <c r="B138" s="41"/>
      <c r="C138" s="268" t="s">
        <v>200</v>
      </c>
      <c r="D138" s="268" t="s">
        <v>330</v>
      </c>
      <c r="E138" s="269" t="s">
        <v>757</v>
      </c>
      <c r="F138" s="270" t="s">
        <v>758</v>
      </c>
      <c r="G138" s="271" t="s">
        <v>287</v>
      </c>
      <c r="H138" s="272">
        <v>18</v>
      </c>
      <c r="I138" s="273"/>
      <c r="J138" s="274">
        <f>ROUND(I138*H138,2)</f>
        <v>0</v>
      </c>
      <c r="K138" s="270" t="s">
        <v>366</v>
      </c>
      <c r="L138" s="275"/>
      <c r="M138" s="276" t="s">
        <v>19</v>
      </c>
      <c r="N138" s="277"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154</v>
      </c>
      <c r="AT138" s="217" t="s">
        <v>330</v>
      </c>
      <c r="AU138" s="217" t="s">
        <v>80</v>
      </c>
      <c r="AY138" s="19" t="s">
        <v>134</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142</v>
      </c>
      <c r="BM138" s="217" t="s">
        <v>259</v>
      </c>
    </row>
    <row r="139" s="2" customFormat="1">
      <c r="A139" s="40"/>
      <c r="B139" s="41"/>
      <c r="C139" s="42"/>
      <c r="D139" s="219" t="s">
        <v>143</v>
      </c>
      <c r="E139" s="42"/>
      <c r="F139" s="220" t="s">
        <v>758</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143</v>
      </c>
      <c r="AU139" s="19" t="s">
        <v>80</v>
      </c>
    </row>
    <row r="140" s="2" customFormat="1" ht="16.5" customHeight="1">
      <c r="A140" s="40"/>
      <c r="B140" s="41"/>
      <c r="C140" s="268" t="s">
        <v>261</v>
      </c>
      <c r="D140" s="268" t="s">
        <v>330</v>
      </c>
      <c r="E140" s="269" t="s">
        <v>759</v>
      </c>
      <c r="F140" s="270" t="s">
        <v>760</v>
      </c>
      <c r="G140" s="271" t="s">
        <v>287</v>
      </c>
      <c r="H140" s="272">
        <v>9</v>
      </c>
      <c r="I140" s="273"/>
      <c r="J140" s="274">
        <f>ROUND(I140*H140,2)</f>
        <v>0</v>
      </c>
      <c r="K140" s="270" t="s">
        <v>366</v>
      </c>
      <c r="L140" s="275"/>
      <c r="M140" s="276" t="s">
        <v>19</v>
      </c>
      <c r="N140" s="277"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154</v>
      </c>
      <c r="AT140" s="217" t="s">
        <v>330</v>
      </c>
      <c r="AU140" s="217" t="s">
        <v>80</v>
      </c>
      <c r="AY140" s="19" t="s">
        <v>134</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142</v>
      </c>
      <c r="BM140" s="217" t="s">
        <v>264</v>
      </c>
    </row>
    <row r="141" s="2" customFormat="1">
      <c r="A141" s="40"/>
      <c r="B141" s="41"/>
      <c r="C141" s="42"/>
      <c r="D141" s="219" t="s">
        <v>143</v>
      </c>
      <c r="E141" s="42"/>
      <c r="F141" s="220" t="s">
        <v>760</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143</v>
      </c>
      <c r="AU141" s="19" t="s">
        <v>80</v>
      </c>
    </row>
    <row r="142" s="2" customFormat="1" ht="16.5" customHeight="1">
      <c r="A142" s="40"/>
      <c r="B142" s="41"/>
      <c r="C142" s="268" t="s">
        <v>205</v>
      </c>
      <c r="D142" s="268" t="s">
        <v>330</v>
      </c>
      <c r="E142" s="269" t="s">
        <v>761</v>
      </c>
      <c r="F142" s="270" t="s">
        <v>762</v>
      </c>
      <c r="G142" s="271" t="s">
        <v>287</v>
      </c>
      <c r="H142" s="272">
        <v>2</v>
      </c>
      <c r="I142" s="273"/>
      <c r="J142" s="274">
        <f>ROUND(I142*H142,2)</f>
        <v>0</v>
      </c>
      <c r="K142" s="270" t="s">
        <v>19</v>
      </c>
      <c r="L142" s="275"/>
      <c r="M142" s="276" t="s">
        <v>19</v>
      </c>
      <c r="N142" s="277"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154</v>
      </c>
      <c r="AT142" s="217" t="s">
        <v>330</v>
      </c>
      <c r="AU142" s="217" t="s">
        <v>80</v>
      </c>
      <c r="AY142" s="19" t="s">
        <v>134</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142</v>
      </c>
      <c r="BM142" s="217" t="s">
        <v>267</v>
      </c>
    </row>
    <row r="143" s="2" customFormat="1">
      <c r="A143" s="40"/>
      <c r="B143" s="41"/>
      <c r="C143" s="42"/>
      <c r="D143" s="219" t="s">
        <v>143</v>
      </c>
      <c r="E143" s="42"/>
      <c r="F143" s="220" t="s">
        <v>762</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143</v>
      </c>
      <c r="AU143" s="19" t="s">
        <v>80</v>
      </c>
    </row>
    <row r="144" s="2" customFormat="1" ht="16.5" customHeight="1">
      <c r="A144" s="40"/>
      <c r="B144" s="41"/>
      <c r="C144" s="268" t="s">
        <v>268</v>
      </c>
      <c r="D144" s="268" t="s">
        <v>330</v>
      </c>
      <c r="E144" s="269" t="s">
        <v>763</v>
      </c>
      <c r="F144" s="270" t="s">
        <v>764</v>
      </c>
      <c r="G144" s="271" t="s">
        <v>287</v>
      </c>
      <c r="H144" s="272">
        <v>2</v>
      </c>
      <c r="I144" s="273"/>
      <c r="J144" s="274">
        <f>ROUND(I144*H144,2)</f>
        <v>0</v>
      </c>
      <c r="K144" s="270" t="s">
        <v>19</v>
      </c>
      <c r="L144" s="275"/>
      <c r="M144" s="276" t="s">
        <v>19</v>
      </c>
      <c r="N144" s="277"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154</v>
      </c>
      <c r="AT144" s="217" t="s">
        <v>330</v>
      </c>
      <c r="AU144" s="217" t="s">
        <v>80</v>
      </c>
      <c r="AY144" s="19" t="s">
        <v>134</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142</v>
      </c>
      <c r="BM144" s="217" t="s">
        <v>271</v>
      </c>
    </row>
    <row r="145" s="2" customFormat="1">
      <c r="A145" s="40"/>
      <c r="B145" s="41"/>
      <c r="C145" s="42"/>
      <c r="D145" s="219" t="s">
        <v>143</v>
      </c>
      <c r="E145" s="42"/>
      <c r="F145" s="220" t="s">
        <v>764</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143</v>
      </c>
      <c r="AU145" s="19" t="s">
        <v>80</v>
      </c>
    </row>
    <row r="146" s="2" customFormat="1" ht="16.5" customHeight="1">
      <c r="A146" s="40"/>
      <c r="B146" s="41"/>
      <c r="C146" s="268" t="s">
        <v>209</v>
      </c>
      <c r="D146" s="268" t="s">
        <v>330</v>
      </c>
      <c r="E146" s="269" t="s">
        <v>765</v>
      </c>
      <c r="F146" s="270" t="s">
        <v>766</v>
      </c>
      <c r="G146" s="271" t="s">
        <v>703</v>
      </c>
      <c r="H146" s="272">
        <v>2</v>
      </c>
      <c r="I146" s="273"/>
      <c r="J146" s="274">
        <f>ROUND(I146*H146,2)</f>
        <v>0</v>
      </c>
      <c r="K146" s="270" t="s">
        <v>366</v>
      </c>
      <c r="L146" s="275"/>
      <c r="M146" s="276" t="s">
        <v>19</v>
      </c>
      <c r="N146" s="277"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154</v>
      </c>
      <c r="AT146" s="217" t="s">
        <v>330</v>
      </c>
      <c r="AU146" s="217" t="s">
        <v>80</v>
      </c>
      <c r="AY146" s="19" t="s">
        <v>134</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142</v>
      </c>
      <c r="BM146" s="217" t="s">
        <v>275</v>
      </c>
    </row>
    <row r="147" s="2" customFormat="1">
      <c r="A147" s="40"/>
      <c r="B147" s="41"/>
      <c r="C147" s="42"/>
      <c r="D147" s="219" t="s">
        <v>143</v>
      </c>
      <c r="E147" s="42"/>
      <c r="F147" s="220" t="s">
        <v>766</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143</v>
      </c>
      <c r="AU147" s="19" t="s">
        <v>80</v>
      </c>
    </row>
    <row r="148" s="2" customFormat="1" ht="16.5" customHeight="1">
      <c r="A148" s="40"/>
      <c r="B148" s="41"/>
      <c r="C148" s="268" t="s">
        <v>276</v>
      </c>
      <c r="D148" s="268" t="s">
        <v>330</v>
      </c>
      <c r="E148" s="269" t="s">
        <v>767</v>
      </c>
      <c r="F148" s="270" t="s">
        <v>768</v>
      </c>
      <c r="G148" s="271" t="s">
        <v>703</v>
      </c>
      <c r="H148" s="272">
        <v>3</v>
      </c>
      <c r="I148" s="273"/>
      <c r="J148" s="274">
        <f>ROUND(I148*H148,2)</f>
        <v>0</v>
      </c>
      <c r="K148" s="270" t="s">
        <v>366</v>
      </c>
      <c r="L148" s="275"/>
      <c r="M148" s="276" t="s">
        <v>19</v>
      </c>
      <c r="N148" s="277"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154</v>
      </c>
      <c r="AT148" s="217" t="s">
        <v>330</v>
      </c>
      <c r="AU148" s="217" t="s">
        <v>80</v>
      </c>
      <c r="AY148" s="19" t="s">
        <v>134</v>
      </c>
      <c r="BE148" s="218">
        <f>IF(N148="základní",J148,0)</f>
        <v>0</v>
      </c>
      <c r="BF148" s="218">
        <f>IF(N148="snížená",J148,0)</f>
        <v>0</v>
      </c>
      <c r="BG148" s="218">
        <f>IF(N148="zákl. přenesená",J148,0)</f>
        <v>0</v>
      </c>
      <c r="BH148" s="218">
        <f>IF(N148="sníž. přenesená",J148,0)</f>
        <v>0</v>
      </c>
      <c r="BI148" s="218">
        <f>IF(N148="nulová",J148,0)</f>
        <v>0</v>
      </c>
      <c r="BJ148" s="19" t="s">
        <v>80</v>
      </c>
      <c r="BK148" s="218">
        <f>ROUND(I148*H148,2)</f>
        <v>0</v>
      </c>
      <c r="BL148" s="19" t="s">
        <v>142</v>
      </c>
      <c r="BM148" s="217" t="s">
        <v>279</v>
      </c>
    </row>
    <row r="149" s="2" customFormat="1">
      <c r="A149" s="40"/>
      <c r="B149" s="41"/>
      <c r="C149" s="42"/>
      <c r="D149" s="219" t="s">
        <v>143</v>
      </c>
      <c r="E149" s="42"/>
      <c r="F149" s="220" t="s">
        <v>768</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143</v>
      </c>
      <c r="AU149" s="19" t="s">
        <v>80</v>
      </c>
    </row>
    <row r="150" s="2" customFormat="1" ht="16.5" customHeight="1">
      <c r="A150" s="40"/>
      <c r="B150" s="41"/>
      <c r="C150" s="268" t="s">
        <v>212</v>
      </c>
      <c r="D150" s="268" t="s">
        <v>330</v>
      </c>
      <c r="E150" s="269" t="s">
        <v>769</v>
      </c>
      <c r="F150" s="270" t="s">
        <v>770</v>
      </c>
      <c r="G150" s="271" t="s">
        <v>703</v>
      </c>
      <c r="H150" s="272">
        <v>2</v>
      </c>
      <c r="I150" s="273"/>
      <c r="J150" s="274">
        <f>ROUND(I150*H150,2)</f>
        <v>0</v>
      </c>
      <c r="K150" s="270" t="s">
        <v>366</v>
      </c>
      <c r="L150" s="275"/>
      <c r="M150" s="276" t="s">
        <v>19</v>
      </c>
      <c r="N150" s="277"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154</v>
      </c>
      <c r="AT150" s="217" t="s">
        <v>330</v>
      </c>
      <c r="AU150" s="217" t="s">
        <v>80</v>
      </c>
      <c r="AY150" s="19" t="s">
        <v>134</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142</v>
      </c>
      <c r="BM150" s="217" t="s">
        <v>282</v>
      </c>
    </row>
    <row r="151" s="2" customFormat="1">
      <c r="A151" s="40"/>
      <c r="B151" s="41"/>
      <c r="C151" s="42"/>
      <c r="D151" s="219" t="s">
        <v>143</v>
      </c>
      <c r="E151" s="42"/>
      <c r="F151" s="220" t="s">
        <v>770</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143</v>
      </c>
      <c r="AU151" s="19" t="s">
        <v>80</v>
      </c>
    </row>
    <row r="152" s="2" customFormat="1" ht="16.5" customHeight="1">
      <c r="A152" s="40"/>
      <c r="B152" s="41"/>
      <c r="C152" s="268" t="s">
        <v>284</v>
      </c>
      <c r="D152" s="268" t="s">
        <v>330</v>
      </c>
      <c r="E152" s="269" t="s">
        <v>771</v>
      </c>
      <c r="F152" s="270" t="s">
        <v>772</v>
      </c>
      <c r="G152" s="271" t="s">
        <v>703</v>
      </c>
      <c r="H152" s="272">
        <v>1</v>
      </c>
      <c r="I152" s="273"/>
      <c r="J152" s="274">
        <f>ROUND(I152*H152,2)</f>
        <v>0</v>
      </c>
      <c r="K152" s="270" t="s">
        <v>366</v>
      </c>
      <c r="L152" s="275"/>
      <c r="M152" s="276" t="s">
        <v>19</v>
      </c>
      <c r="N152" s="277" t="s">
        <v>43</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154</v>
      </c>
      <c r="AT152" s="217" t="s">
        <v>330</v>
      </c>
      <c r="AU152" s="217" t="s">
        <v>80</v>
      </c>
      <c r="AY152" s="19" t="s">
        <v>134</v>
      </c>
      <c r="BE152" s="218">
        <f>IF(N152="základní",J152,0)</f>
        <v>0</v>
      </c>
      <c r="BF152" s="218">
        <f>IF(N152="snížená",J152,0)</f>
        <v>0</v>
      </c>
      <c r="BG152" s="218">
        <f>IF(N152="zákl. přenesená",J152,0)</f>
        <v>0</v>
      </c>
      <c r="BH152" s="218">
        <f>IF(N152="sníž. přenesená",J152,0)</f>
        <v>0</v>
      </c>
      <c r="BI152" s="218">
        <f>IF(N152="nulová",J152,0)</f>
        <v>0</v>
      </c>
      <c r="BJ152" s="19" t="s">
        <v>80</v>
      </c>
      <c r="BK152" s="218">
        <f>ROUND(I152*H152,2)</f>
        <v>0</v>
      </c>
      <c r="BL152" s="19" t="s">
        <v>142</v>
      </c>
      <c r="BM152" s="217" t="s">
        <v>288</v>
      </c>
    </row>
    <row r="153" s="2" customFormat="1">
      <c r="A153" s="40"/>
      <c r="B153" s="41"/>
      <c r="C153" s="42"/>
      <c r="D153" s="219" t="s">
        <v>143</v>
      </c>
      <c r="E153" s="42"/>
      <c r="F153" s="220" t="s">
        <v>772</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143</v>
      </c>
      <c r="AU153" s="19" t="s">
        <v>80</v>
      </c>
    </row>
    <row r="154" s="2" customFormat="1" ht="16.5" customHeight="1">
      <c r="A154" s="40"/>
      <c r="B154" s="41"/>
      <c r="C154" s="268" t="s">
        <v>216</v>
      </c>
      <c r="D154" s="268" t="s">
        <v>330</v>
      </c>
      <c r="E154" s="269" t="s">
        <v>773</v>
      </c>
      <c r="F154" s="270" t="s">
        <v>774</v>
      </c>
      <c r="G154" s="271" t="s">
        <v>703</v>
      </c>
      <c r="H154" s="272">
        <v>8</v>
      </c>
      <c r="I154" s="273"/>
      <c r="J154" s="274">
        <f>ROUND(I154*H154,2)</f>
        <v>0</v>
      </c>
      <c r="K154" s="270" t="s">
        <v>366</v>
      </c>
      <c r="L154" s="275"/>
      <c r="M154" s="276" t="s">
        <v>19</v>
      </c>
      <c r="N154" s="277" t="s">
        <v>43</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154</v>
      </c>
      <c r="AT154" s="217" t="s">
        <v>330</v>
      </c>
      <c r="AU154" s="217" t="s">
        <v>80</v>
      </c>
      <c r="AY154" s="19" t="s">
        <v>134</v>
      </c>
      <c r="BE154" s="218">
        <f>IF(N154="základní",J154,0)</f>
        <v>0</v>
      </c>
      <c r="BF154" s="218">
        <f>IF(N154="snížená",J154,0)</f>
        <v>0</v>
      </c>
      <c r="BG154" s="218">
        <f>IF(N154="zákl. přenesená",J154,0)</f>
        <v>0</v>
      </c>
      <c r="BH154" s="218">
        <f>IF(N154="sníž. přenesená",J154,0)</f>
        <v>0</v>
      </c>
      <c r="BI154" s="218">
        <f>IF(N154="nulová",J154,0)</f>
        <v>0</v>
      </c>
      <c r="BJ154" s="19" t="s">
        <v>80</v>
      </c>
      <c r="BK154" s="218">
        <f>ROUND(I154*H154,2)</f>
        <v>0</v>
      </c>
      <c r="BL154" s="19" t="s">
        <v>142</v>
      </c>
      <c r="BM154" s="217" t="s">
        <v>291</v>
      </c>
    </row>
    <row r="155" s="2" customFormat="1">
      <c r="A155" s="40"/>
      <c r="B155" s="41"/>
      <c r="C155" s="42"/>
      <c r="D155" s="219" t="s">
        <v>143</v>
      </c>
      <c r="E155" s="42"/>
      <c r="F155" s="220" t="s">
        <v>774</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143</v>
      </c>
      <c r="AU155" s="19" t="s">
        <v>80</v>
      </c>
    </row>
    <row r="156" s="2" customFormat="1" ht="16.5" customHeight="1">
      <c r="A156" s="40"/>
      <c r="B156" s="41"/>
      <c r="C156" s="268" t="s">
        <v>293</v>
      </c>
      <c r="D156" s="268" t="s">
        <v>330</v>
      </c>
      <c r="E156" s="269" t="s">
        <v>775</v>
      </c>
      <c r="F156" s="270" t="s">
        <v>776</v>
      </c>
      <c r="G156" s="271" t="s">
        <v>703</v>
      </c>
      <c r="H156" s="272">
        <v>10</v>
      </c>
      <c r="I156" s="273"/>
      <c r="J156" s="274">
        <f>ROUND(I156*H156,2)</f>
        <v>0</v>
      </c>
      <c r="K156" s="270" t="s">
        <v>366</v>
      </c>
      <c r="L156" s="275"/>
      <c r="M156" s="276" t="s">
        <v>19</v>
      </c>
      <c r="N156" s="277"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154</v>
      </c>
      <c r="AT156" s="217" t="s">
        <v>330</v>
      </c>
      <c r="AU156" s="217" t="s">
        <v>80</v>
      </c>
      <c r="AY156" s="19" t="s">
        <v>134</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142</v>
      </c>
      <c r="BM156" s="217" t="s">
        <v>296</v>
      </c>
    </row>
    <row r="157" s="2" customFormat="1">
      <c r="A157" s="40"/>
      <c r="B157" s="41"/>
      <c r="C157" s="42"/>
      <c r="D157" s="219" t="s">
        <v>143</v>
      </c>
      <c r="E157" s="42"/>
      <c r="F157" s="220" t="s">
        <v>776</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143</v>
      </c>
      <c r="AU157" s="19" t="s">
        <v>80</v>
      </c>
    </row>
    <row r="158" s="2" customFormat="1" ht="16.5" customHeight="1">
      <c r="A158" s="40"/>
      <c r="B158" s="41"/>
      <c r="C158" s="268" t="s">
        <v>225</v>
      </c>
      <c r="D158" s="268" t="s">
        <v>330</v>
      </c>
      <c r="E158" s="269" t="s">
        <v>777</v>
      </c>
      <c r="F158" s="270" t="s">
        <v>778</v>
      </c>
      <c r="G158" s="271" t="s">
        <v>703</v>
      </c>
      <c r="H158" s="272">
        <v>14</v>
      </c>
      <c r="I158" s="273"/>
      <c r="J158" s="274">
        <f>ROUND(I158*H158,2)</f>
        <v>0</v>
      </c>
      <c r="K158" s="270" t="s">
        <v>366</v>
      </c>
      <c r="L158" s="275"/>
      <c r="M158" s="276" t="s">
        <v>19</v>
      </c>
      <c r="N158" s="277" t="s">
        <v>43</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154</v>
      </c>
      <c r="AT158" s="217" t="s">
        <v>330</v>
      </c>
      <c r="AU158" s="217" t="s">
        <v>80</v>
      </c>
      <c r="AY158" s="19" t="s">
        <v>134</v>
      </c>
      <c r="BE158" s="218">
        <f>IF(N158="základní",J158,0)</f>
        <v>0</v>
      </c>
      <c r="BF158" s="218">
        <f>IF(N158="snížená",J158,0)</f>
        <v>0</v>
      </c>
      <c r="BG158" s="218">
        <f>IF(N158="zákl. přenesená",J158,0)</f>
        <v>0</v>
      </c>
      <c r="BH158" s="218">
        <f>IF(N158="sníž. přenesená",J158,0)</f>
        <v>0</v>
      </c>
      <c r="BI158" s="218">
        <f>IF(N158="nulová",J158,0)</f>
        <v>0</v>
      </c>
      <c r="BJ158" s="19" t="s">
        <v>80</v>
      </c>
      <c r="BK158" s="218">
        <f>ROUND(I158*H158,2)</f>
        <v>0</v>
      </c>
      <c r="BL158" s="19" t="s">
        <v>142</v>
      </c>
      <c r="BM158" s="217" t="s">
        <v>302</v>
      </c>
    </row>
    <row r="159" s="2" customFormat="1">
      <c r="A159" s="40"/>
      <c r="B159" s="41"/>
      <c r="C159" s="42"/>
      <c r="D159" s="219" t="s">
        <v>143</v>
      </c>
      <c r="E159" s="42"/>
      <c r="F159" s="220" t="s">
        <v>778</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143</v>
      </c>
      <c r="AU159" s="19" t="s">
        <v>80</v>
      </c>
    </row>
    <row r="160" s="2" customFormat="1" ht="16.5" customHeight="1">
      <c r="A160" s="40"/>
      <c r="B160" s="41"/>
      <c r="C160" s="268" t="s">
        <v>303</v>
      </c>
      <c r="D160" s="268" t="s">
        <v>330</v>
      </c>
      <c r="E160" s="269" t="s">
        <v>779</v>
      </c>
      <c r="F160" s="270" t="s">
        <v>780</v>
      </c>
      <c r="G160" s="271" t="s">
        <v>404</v>
      </c>
      <c r="H160" s="272">
        <v>40</v>
      </c>
      <c r="I160" s="273"/>
      <c r="J160" s="274">
        <f>ROUND(I160*H160,2)</f>
        <v>0</v>
      </c>
      <c r="K160" s="270" t="s">
        <v>366</v>
      </c>
      <c r="L160" s="275"/>
      <c r="M160" s="276" t="s">
        <v>19</v>
      </c>
      <c r="N160" s="277" t="s">
        <v>43</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154</v>
      </c>
      <c r="AT160" s="217" t="s">
        <v>330</v>
      </c>
      <c r="AU160" s="217" t="s">
        <v>80</v>
      </c>
      <c r="AY160" s="19" t="s">
        <v>134</v>
      </c>
      <c r="BE160" s="218">
        <f>IF(N160="základní",J160,0)</f>
        <v>0</v>
      </c>
      <c r="BF160" s="218">
        <f>IF(N160="snížená",J160,0)</f>
        <v>0</v>
      </c>
      <c r="BG160" s="218">
        <f>IF(N160="zákl. přenesená",J160,0)</f>
        <v>0</v>
      </c>
      <c r="BH160" s="218">
        <f>IF(N160="sníž. přenesená",J160,0)</f>
        <v>0</v>
      </c>
      <c r="BI160" s="218">
        <f>IF(N160="nulová",J160,0)</f>
        <v>0</v>
      </c>
      <c r="BJ160" s="19" t="s">
        <v>80</v>
      </c>
      <c r="BK160" s="218">
        <f>ROUND(I160*H160,2)</f>
        <v>0</v>
      </c>
      <c r="BL160" s="19" t="s">
        <v>142</v>
      </c>
      <c r="BM160" s="217" t="s">
        <v>306</v>
      </c>
    </row>
    <row r="161" s="2" customFormat="1">
      <c r="A161" s="40"/>
      <c r="B161" s="41"/>
      <c r="C161" s="42"/>
      <c r="D161" s="219" t="s">
        <v>143</v>
      </c>
      <c r="E161" s="42"/>
      <c r="F161" s="220" t="s">
        <v>780</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143</v>
      </c>
      <c r="AU161" s="19" t="s">
        <v>80</v>
      </c>
    </row>
    <row r="162" s="2" customFormat="1" ht="16.5" customHeight="1">
      <c r="A162" s="40"/>
      <c r="B162" s="41"/>
      <c r="C162" s="268" t="s">
        <v>229</v>
      </c>
      <c r="D162" s="268" t="s">
        <v>330</v>
      </c>
      <c r="E162" s="269" t="s">
        <v>781</v>
      </c>
      <c r="F162" s="270" t="s">
        <v>782</v>
      </c>
      <c r="G162" s="271" t="s">
        <v>404</v>
      </c>
      <c r="H162" s="272">
        <v>20</v>
      </c>
      <c r="I162" s="273"/>
      <c r="J162" s="274">
        <f>ROUND(I162*H162,2)</f>
        <v>0</v>
      </c>
      <c r="K162" s="270" t="s">
        <v>366</v>
      </c>
      <c r="L162" s="275"/>
      <c r="M162" s="276" t="s">
        <v>19</v>
      </c>
      <c r="N162" s="277" t="s">
        <v>43</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154</v>
      </c>
      <c r="AT162" s="217" t="s">
        <v>330</v>
      </c>
      <c r="AU162" s="217" t="s">
        <v>80</v>
      </c>
      <c r="AY162" s="19" t="s">
        <v>134</v>
      </c>
      <c r="BE162" s="218">
        <f>IF(N162="základní",J162,0)</f>
        <v>0</v>
      </c>
      <c r="BF162" s="218">
        <f>IF(N162="snížená",J162,0)</f>
        <v>0</v>
      </c>
      <c r="BG162" s="218">
        <f>IF(N162="zákl. přenesená",J162,0)</f>
        <v>0</v>
      </c>
      <c r="BH162" s="218">
        <f>IF(N162="sníž. přenesená",J162,0)</f>
        <v>0</v>
      </c>
      <c r="BI162" s="218">
        <f>IF(N162="nulová",J162,0)</f>
        <v>0</v>
      </c>
      <c r="BJ162" s="19" t="s">
        <v>80</v>
      </c>
      <c r="BK162" s="218">
        <f>ROUND(I162*H162,2)</f>
        <v>0</v>
      </c>
      <c r="BL162" s="19" t="s">
        <v>142</v>
      </c>
      <c r="BM162" s="217" t="s">
        <v>311</v>
      </c>
    </row>
    <row r="163" s="2" customFormat="1">
      <c r="A163" s="40"/>
      <c r="B163" s="41"/>
      <c r="C163" s="42"/>
      <c r="D163" s="219" t="s">
        <v>143</v>
      </c>
      <c r="E163" s="42"/>
      <c r="F163" s="220" t="s">
        <v>782</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143</v>
      </c>
      <c r="AU163" s="19" t="s">
        <v>80</v>
      </c>
    </row>
    <row r="164" s="2" customFormat="1" ht="16.5" customHeight="1">
      <c r="A164" s="40"/>
      <c r="B164" s="41"/>
      <c r="C164" s="268" t="s">
        <v>314</v>
      </c>
      <c r="D164" s="268" t="s">
        <v>330</v>
      </c>
      <c r="E164" s="269" t="s">
        <v>783</v>
      </c>
      <c r="F164" s="270" t="s">
        <v>784</v>
      </c>
      <c r="G164" s="271" t="s">
        <v>404</v>
      </c>
      <c r="H164" s="272">
        <v>100</v>
      </c>
      <c r="I164" s="273"/>
      <c r="J164" s="274">
        <f>ROUND(I164*H164,2)</f>
        <v>0</v>
      </c>
      <c r="K164" s="270" t="s">
        <v>366</v>
      </c>
      <c r="L164" s="275"/>
      <c r="M164" s="276" t="s">
        <v>19</v>
      </c>
      <c r="N164" s="277"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154</v>
      </c>
      <c r="AT164" s="217" t="s">
        <v>330</v>
      </c>
      <c r="AU164" s="217" t="s">
        <v>80</v>
      </c>
      <c r="AY164" s="19" t="s">
        <v>134</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142</v>
      </c>
      <c r="BM164" s="217" t="s">
        <v>317</v>
      </c>
    </row>
    <row r="165" s="2" customFormat="1">
      <c r="A165" s="40"/>
      <c r="B165" s="41"/>
      <c r="C165" s="42"/>
      <c r="D165" s="219" t="s">
        <v>143</v>
      </c>
      <c r="E165" s="42"/>
      <c r="F165" s="220" t="s">
        <v>784</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143</v>
      </c>
      <c r="AU165" s="19" t="s">
        <v>80</v>
      </c>
    </row>
    <row r="166" s="2" customFormat="1" ht="16.5" customHeight="1">
      <c r="A166" s="40"/>
      <c r="B166" s="41"/>
      <c r="C166" s="268" t="s">
        <v>234</v>
      </c>
      <c r="D166" s="268" t="s">
        <v>330</v>
      </c>
      <c r="E166" s="269" t="s">
        <v>785</v>
      </c>
      <c r="F166" s="270" t="s">
        <v>786</v>
      </c>
      <c r="G166" s="271" t="s">
        <v>703</v>
      </c>
      <c r="H166" s="272">
        <v>1</v>
      </c>
      <c r="I166" s="273"/>
      <c r="J166" s="274">
        <f>ROUND(I166*H166,2)</f>
        <v>0</v>
      </c>
      <c r="K166" s="270" t="s">
        <v>366</v>
      </c>
      <c r="L166" s="275"/>
      <c r="M166" s="276" t="s">
        <v>19</v>
      </c>
      <c r="N166" s="277" t="s">
        <v>43</v>
      </c>
      <c r="O166" s="86"/>
      <c r="P166" s="215">
        <f>O166*H166</f>
        <v>0</v>
      </c>
      <c r="Q166" s="215">
        <v>0</v>
      </c>
      <c r="R166" s="215">
        <f>Q166*H166</f>
        <v>0</v>
      </c>
      <c r="S166" s="215">
        <v>0</v>
      </c>
      <c r="T166" s="216">
        <f>S166*H166</f>
        <v>0</v>
      </c>
      <c r="U166" s="40"/>
      <c r="V166" s="40"/>
      <c r="W166" s="40"/>
      <c r="X166" s="40"/>
      <c r="Y166" s="40"/>
      <c r="Z166" s="40"/>
      <c r="AA166" s="40"/>
      <c r="AB166" s="40"/>
      <c r="AC166" s="40"/>
      <c r="AD166" s="40"/>
      <c r="AE166" s="40"/>
      <c r="AR166" s="217" t="s">
        <v>154</v>
      </c>
      <c r="AT166" s="217" t="s">
        <v>330</v>
      </c>
      <c r="AU166" s="217" t="s">
        <v>80</v>
      </c>
      <c r="AY166" s="19" t="s">
        <v>134</v>
      </c>
      <c r="BE166" s="218">
        <f>IF(N166="základní",J166,0)</f>
        <v>0</v>
      </c>
      <c r="BF166" s="218">
        <f>IF(N166="snížená",J166,0)</f>
        <v>0</v>
      </c>
      <c r="BG166" s="218">
        <f>IF(N166="zákl. přenesená",J166,0)</f>
        <v>0</v>
      </c>
      <c r="BH166" s="218">
        <f>IF(N166="sníž. přenesená",J166,0)</f>
        <v>0</v>
      </c>
      <c r="BI166" s="218">
        <f>IF(N166="nulová",J166,0)</f>
        <v>0</v>
      </c>
      <c r="BJ166" s="19" t="s">
        <v>80</v>
      </c>
      <c r="BK166" s="218">
        <f>ROUND(I166*H166,2)</f>
        <v>0</v>
      </c>
      <c r="BL166" s="19" t="s">
        <v>142</v>
      </c>
      <c r="BM166" s="217" t="s">
        <v>321</v>
      </c>
    </row>
    <row r="167" s="2" customFormat="1">
      <c r="A167" s="40"/>
      <c r="B167" s="41"/>
      <c r="C167" s="42"/>
      <c r="D167" s="219" t="s">
        <v>143</v>
      </c>
      <c r="E167" s="42"/>
      <c r="F167" s="220" t="s">
        <v>786</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143</v>
      </c>
      <c r="AU167" s="19" t="s">
        <v>80</v>
      </c>
    </row>
    <row r="168" s="2" customFormat="1">
      <c r="A168" s="40"/>
      <c r="B168" s="41"/>
      <c r="C168" s="42"/>
      <c r="D168" s="219" t="s">
        <v>711</v>
      </c>
      <c r="E168" s="42"/>
      <c r="F168" s="224" t="s">
        <v>787</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711</v>
      </c>
      <c r="AU168" s="19" t="s">
        <v>80</v>
      </c>
    </row>
    <row r="169" s="12" customFormat="1" ht="25.92" customHeight="1">
      <c r="A169" s="12"/>
      <c r="B169" s="190"/>
      <c r="C169" s="191"/>
      <c r="D169" s="192" t="s">
        <v>71</v>
      </c>
      <c r="E169" s="193" t="s">
        <v>788</v>
      </c>
      <c r="F169" s="193" t="s">
        <v>789</v>
      </c>
      <c r="G169" s="191"/>
      <c r="H169" s="191"/>
      <c r="I169" s="194"/>
      <c r="J169" s="195">
        <f>BK169</f>
        <v>0</v>
      </c>
      <c r="K169" s="191"/>
      <c r="L169" s="196"/>
      <c r="M169" s="197"/>
      <c r="N169" s="198"/>
      <c r="O169" s="198"/>
      <c r="P169" s="199">
        <f>SUM(P170:P198)</f>
        <v>0</v>
      </c>
      <c r="Q169" s="198"/>
      <c r="R169" s="199">
        <f>SUM(R170:R198)</f>
        <v>0</v>
      </c>
      <c r="S169" s="198"/>
      <c r="T169" s="200">
        <f>SUM(T170:T198)</f>
        <v>0</v>
      </c>
      <c r="U169" s="12"/>
      <c r="V169" s="12"/>
      <c r="W169" s="12"/>
      <c r="X169" s="12"/>
      <c r="Y169" s="12"/>
      <c r="Z169" s="12"/>
      <c r="AA169" s="12"/>
      <c r="AB169" s="12"/>
      <c r="AC169" s="12"/>
      <c r="AD169" s="12"/>
      <c r="AE169" s="12"/>
      <c r="AR169" s="201" t="s">
        <v>80</v>
      </c>
      <c r="AT169" s="202" t="s">
        <v>71</v>
      </c>
      <c r="AU169" s="202" t="s">
        <v>72</v>
      </c>
      <c r="AY169" s="201" t="s">
        <v>134</v>
      </c>
      <c r="BK169" s="203">
        <f>SUM(BK170:BK198)</f>
        <v>0</v>
      </c>
    </row>
    <row r="170" s="2" customFormat="1" ht="16.5" customHeight="1">
      <c r="A170" s="40"/>
      <c r="B170" s="41"/>
      <c r="C170" s="268" t="s">
        <v>322</v>
      </c>
      <c r="D170" s="268" t="s">
        <v>330</v>
      </c>
      <c r="E170" s="269" t="s">
        <v>790</v>
      </c>
      <c r="F170" s="270" t="s">
        <v>791</v>
      </c>
      <c r="G170" s="271" t="s">
        <v>404</v>
      </c>
      <c r="H170" s="272">
        <v>80</v>
      </c>
      <c r="I170" s="273"/>
      <c r="J170" s="274">
        <f>ROUND(I170*H170,2)</f>
        <v>0</v>
      </c>
      <c r="K170" s="270" t="s">
        <v>366</v>
      </c>
      <c r="L170" s="275"/>
      <c r="M170" s="276" t="s">
        <v>19</v>
      </c>
      <c r="N170" s="277"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154</v>
      </c>
      <c r="AT170" s="217" t="s">
        <v>330</v>
      </c>
      <c r="AU170" s="217" t="s">
        <v>80</v>
      </c>
      <c r="AY170" s="19" t="s">
        <v>134</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142</v>
      </c>
      <c r="BM170" s="217" t="s">
        <v>325</v>
      </c>
    </row>
    <row r="171" s="2" customFormat="1">
      <c r="A171" s="40"/>
      <c r="B171" s="41"/>
      <c r="C171" s="42"/>
      <c r="D171" s="219" t="s">
        <v>143</v>
      </c>
      <c r="E171" s="42"/>
      <c r="F171" s="220" t="s">
        <v>791</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143</v>
      </c>
      <c r="AU171" s="19" t="s">
        <v>80</v>
      </c>
    </row>
    <row r="172" s="2" customFormat="1" ht="16.5" customHeight="1">
      <c r="A172" s="40"/>
      <c r="B172" s="41"/>
      <c r="C172" s="268" t="s">
        <v>238</v>
      </c>
      <c r="D172" s="268" t="s">
        <v>330</v>
      </c>
      <c r="E172" s="269" t="s">
        <v>792</v>
      </c>
      <c r="F172" s="270" t="s">
        <v>793</v>
      </c>
      <c r="G172" s="271" t="s">
        <v>404</v>
      </c>
      <c r="H172" s="272">
        <v>10</v>
      </c>
      <c r="I172" s="273"/>
      <c r="J172" s="274">
        <f>ROUND(I172*H172,2)</f>
        <v>0</v>
      </c>
      <c r="K172" s="270" t="s">
        <v>366</v>
      </c>
      <c r="L172" s="275"/>
      <c r="M172" s="276" t="s">
        <v>19</v>
      </c>
      <c r="N172" s="277" t="s">
        <v>43</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154</v>
      </c>
      <c r="AT172" s="217" t="s">
        <v>330</v>
      </c>
      <c r="AU172" s="217" t="s">
        <v>80</v>
      </c>
      <c r="AY172" s="19" t="s">
        <v>134</v>
      </c>
      <c r="BE172" s="218">
        <f>IF(N172="základní",J172,0)</f>
        <v>0</v>
      </c>
      <c r="BF172" s="218">
        <f>IF(N172="snížená",J172,0)</f>
        <v>0</v>
      </c>
      <c r="BG172" s="218">
        <f>IF(N172="zákl. přenesená",J172,0)</f>
        <v>0</v>
      </c>
      <c r="BH172" s="218">
        <f>IF(N172="sníž. přenesená",J172,0)</f>
        <v>0</v>
      </c>
      <c r="BI172" s="218">
        <f>IF(N172="nulová",J172,0)</f>
        <v>0</v>
      </c>
      <c r="BJ172" s="19" t="s">
        <v>80</v>
      </c>
      <c r="BK172" s="218">
        <f>ROUND(I172*H172,2)</f>
        <v>0</v>
      </c>
      <c r="BL172" s="19" t="s">
        <v>142</v>
      </c>
      <c r="BM172" s="217" t="s">
        <v>328</v>
      </c>
    </row>
    <row r="173" s="2" customFormat="1">
      <c r="A173" s="40"/>
      <c r="B173" s="41"/>
      <c r="C173" s="42"/>
      <c r="D173" s="219" t="s">
        <v>143</v>
      </c>
      <c r="E173" s="42"/>
      <c r="F173" s="220" t="s">
        <v>793</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143</v>
      </c>
      <c r="AU173" s="19" t="s">
        <v>80</v>
      </c>
    </row>
    <row r="174" s="2" customFormat="1" ht="16.5" customHeight="1">
      <c r="A174" s="40"/>
      <c r="B174" s="41"/>
      <c r="C174" s="268" t="s">
        <v>329</v>
      </c>
      <c r="D174" s="268" t="s">
        <v>330</v>
      </c>
      <c r="E174" s="269" t="s">
        <v>794</v>
      </c>
      <c r="F174" s="270" t="s">
        <v>795</v>
      </c>
      <c r="G174" s="271" t="s">
        <v>404</v>
      </c>
      <c r="H174" s="272">
        <v>60</v>
      </c>
      <c r="I174" s="273"/>
      <c r="J174" s="274">
        <f>ROUND(I174*H174,2)</f>
        <v>0</v>
      </c>
      <c r="K174" s="270" t="s">
        <v>366</v>
      </c>
      <c r="L174" s="275"/>
      <c r="M174" s="276" t="s">
        <v>19</v>
      </c>
      <c r="N174" s="277" t="s">
        <v>43</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154</v>
      </c>
      <c r="AT174" s="217" t="s">
        <v>330</v>
      </c>
      <c r="AU174" s="217" t="s">
        <v>80</v>
      </c>
      <c r="AY174" s="19" t="s">
        <v>134</v>
      </c>
      <c r="BE174" s="218">
        <f>IF(N174="základní",J174,0)</f>
        <v>0</v>
      </c>
      <c r="BF174" s="218">
        <f>IF(N174="snížená",J174,0)</f>
        <v>0</v>
      </c>
      <c r="BG174" s="218">
        <f>IF(N174="zákl. přenesená",J174,0)</f>
        <v>0</v>
      </c>
      <c r="BH174" s="218">
        <f>IF(N174="sníž. přenesená",J174,0)</f>
        <v>0</v>
      </c>
      <c r="BI174" s="218">
        <f>IF(N174="nulová",J174,0)</f>
        <v>0</v>
      </c>
      <c r="BJ174" s="19" t="s">
        <v>80</v>
      </c>
      <c r="BK174" s="218">
        <f>ROUND(I174*H174,2)</f>
        <v>0</v>
      </c>
      <c r="BL174" s="19" t="s">
        <v>142</v>
      </c>
      <c r="BM174" s="217" t="s">
        <v>333</v>
      </c>
    </row>
    <row r="175" s="2" customFormat="1">
      <c r="A175" s="40"/>
      <c r="B175" s="41"/>
      <c r="C175" s="42"/>
      <c r="D175" s="219" t="s">
        <v>143</v>
      </c>
      <c r="E175" s="42"/>
      <c r="F175" s="220" t="s">
        <v>795</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143</v>
      </c>
      <c r="AU175" s="19" t="s">
        <v>80</v>
      </c>
    </row>
    <row r="176" s="2" customFormat="1" ht="16.5" customHeight="1">
      <c r="A176" s="40"/>
      <c r="B176" s="41"/>
      <c r="C176" s="268" t="s">
        <v>242</v>
      </c>
      <c r="D176" s="268" t="s">
        <v>330</v>
      </c>
      <c r="E176" s="269" t="s">
        <v>796</v>
      </c>
      <c r="F176" s="270" t="s">
        <v>797</v>
      </c>
      <c r="G176" s="271" t="s">
        <v>404</v>
      </c>
      <c r="H176" s="272">
        <v>100</v>
      </c>
      <c r="I176" s="273"/>
      <c r="J176" s="274">
        <f>ROUND(I176*H176,2)</f>
        <v>0</v>
      </c>
      <c r="K176" s="270" t="s">
        <v>366</v>
      </c>
      <c r="L176" s="275"/>
      <c r="M176" s="276" t="s">
        <v>19</v>
      </c>
      <c r="N176" s="277" t="s">
        <v>43</v>
      </c>
      <c r="O176" s="86"/>
      <c r="P176" s="215">
        <f>O176*H176</f>
        <v>0</v>
      </c>
      <c r="Q176" s="215">
        <v>0</v>
      </c>
      <c r="R176" s="215">
        <f>Q176*H176</f>
        <v>0</v>
      </c>
      <c r="S176" s="215">
        <v>0</v>
      </c>
      <c r="T176" s="216">
        <f>S176*H176</f>
        <v>0</v>
      </c>
      <c r="U176" s="40"/>
      <c r="V176" s="40"/>
      <c r="W176" s="40"/>
      <c r="X176" s="40"/>
      <c r="Y176" s="40"/>
      <c r="Z176" s="40"/>
      <c r="AA176" s="40"/>
      <c r="AB176" s="40"/>
      <c r="AC176" s="40"/>
      <c r="AD176" s="40"/>
      <c r="AE176" s="40"/>
      <c r="AR176" s="217" t="s">
        <v>154</v>
      </c>
      <c r="AT176" s="217" t="s">
        <v>330</v>
      </c>
      <c r="AU176" s="217" t="s">
        <v>80</v>
      </c>
      <c r="AY176" s="19" t="s">
        <v>134</v>
      </c>
      <c r="BE176" s="218">
        <f>IF(N176="základní",J176,0)</f>
        <v>0</v>
      </c>
      <c r="BF176" s="218">
        <f>IF(N176="snížená",J176,0)</f>
        <v>0</v>
      </c>
      <c r="BG176" s="218">
        <f>IF(N176="zákl. přenesená",J176,0)</f>
        <v>0</v>
      </c>
      <c r="BH176" s="218">
        <f>IF(N176="sníž. přenesená",J176,0)</f>
        <v>0</v>
      </c>
      <c r="BI176" s="218">
        <f>IF(N176="nulová",J176,0)</f>
        <v>0</v>
      </c>
      <c r="BJ176" s="19" t="s">
        <v>80</v>
      </c>
      <c r="BK176" s="218">
        <f>ROUND(I176*H176,2)</f>
        <v>0</v>
      </c>
      <c r="BL176" s="19" t="s">
        <v>142</v>
      </c>
      <c r="BM176" s="217" t="s">
        <v>336</v>
      </c>
    </row>
    <row r="177" s="2" customFormat="1">
      <c r="A177" s="40"/>
      <c r="B177" s="41"/>
      <c r="C177" s="42"/>
      <c r="D177" s="219" t="s">
        <v>143</v>
      </c>
      <c r="E177" s="42"/>
      <c r="F177" s="220" t="s">
        <v>797</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143</v>
      </c>
      <c r="AU177" s="19" t="s">
        <v>80</v>
      </c>
    </row>
    <row r="178" s="2" customFormat="1" ht="16.5" customHeight="1">
      <c r="A178" s="40"/>
      <c r="B178" s="41"/>
      <c r="C178" s="268" t="s">
        <v>337</v>
      </c>
      <c r="D178" s="268" t="s">
        <v>330</v>
      </c>
      <c r="E178" s="269" t="s">
        <v>798</v>
      </c>
      <c r="F178" s="270" t="s">
        <v>799</v>
      </c>
      <c r="G178" s="271" t="s">
        <v>404</v>
      </c>
      <c r="H178" s="272">
        <v>15</v>
      </c>
      <c r="I178" s="273"/>
      <c r="J178" s="274">
        <f>ROUND(I178*H178,2)</f>
        <v>0</v>
      </c>
      <c r="K178" s="270" t="s">
        <v>366</v>
      </c>
      <c r="L178" s="275"/>
      <c r="M178" s="276" t="s">
        <v>19</v>
      </c>
      <c r="N178" s="277" t="s">
        <v>43</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154</v>
      </c>
      <c r="AT178" s="217" t="s">
        <v>330</v>
      </c>
      <c r="AU178" s="217" t="s">
        <v>80</v>
      </c>
      <c r="AY178" s="19" t="s">
        <v>134</v>
      </c>
      <c r="BE178" s="218">
        <f>IF(N178="základní",J178,0)</f>
        <v>0</v>
      </c>
      <c r="BF178" s="218">
        <f>IF(N178="snížená",J178,0)</f>
        <v>0</v>
      </c>
      <c r="BG178" s="218">
        <f>IF(N178="zákl. přenesená",J178,0)</f>
        <v>0</v>
      </c>
      <c r="BH178" s="218">
        <f>IF(N178="sníž. přenesená",J178,0)</f>
        <v>0</v>
      </c>
      <c r="BI178" s="218">
        <f>IF(N178="nulová",J178,0)</f>
        <v>0</v>
      </c>
      <c r="BJ178" s="19" t="s">
        <v>80</v>
      </c>
      <c r="BK178" s="218">
        <f>ROUND(I178*H178,2)</f>
        <v>0</v>
      </c>
      <c r="BL178" s="19" t="s">
        <v>142</v>
      </c>
      <c r="BM178" s="217" t="s">
        <v>340</v>
      </c>
    </row>
    <row r="179" s="2" customFormat="1">
      <c r="A179" s="40"/>
      <c r="B179" s="41"/>
      <c r="C179" s="42"/>
      <c r="D179" s="219" t="s">
        <v>143</v>
      </c>
      <c r="E179" s="42"/>
      <c r="F179" s="220" t="s">
        <v>799</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143</v>
      </c>
      <c r="AU179" s="19" t="s">
        <v>80</v>
      </c>
    </row>
    <row r="180" s="2" customFormat="1" ht="16.5" customHeight="1">
      <c r="A180" s="40"/>
      <c r="B180" s="41"/>
      <c r="C180" s="268" t="s">
        <v>246</v>
      </c>
      <c r="D180" s="268" t="s">
        <v>330</v>
      </c>
      <c r="E180" s="269" t="s">
        <v>800</v>
      </c>
      <c r="F180" s="270" t="s">
        <v>801</v>
      </c>
      <c r="G180" s="271" t="s">
        <v>404</v>
      </c>
      <c r="H180" s="272">
        <v>25</v>
      </c>
      <c r="I180" s="273"/>
      <c r="J180" s="274">
        <f>ROUND(I180*H180,2)</f>
        <v>0</v>
      </c>
      <c r="K180" s="270" t="s">
        <v>366</v>
      </c>
      <c r="L180" s="275"/>
      <c r="M180" s="276" t="s">
        <v>19</v>
      </c>
      <c r="N180" s="277" t="s">
        <v>43</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154</v>
      </c>
      <c r="AT180" s="217" t="s">
        <v>330</v>
      </c>
      <c r="AU180" s="217" t="s">
        <v>80</v>
      </c>
      <c r="AY180" s="19" t="s">
        <v>134</v>
      </c>
      <c r="BE180" s="218">
        <f>IF(N180="základní",J180,0)</f>
        <v>0</v>
      </c>
      <c r="BF180" s="218">
        <f>IF(N180="snížená",J180,0)</f>
        <v>0</v>
      </c>
      <c r="BG180" s="218">
        <f>IF(N180="zákl. přenesená",J180,0)</f>
        <v>0</v>
      </c>
      <c r="BH180" s="218">
        <f>IF(N180="sníž. přenesená",J180,0)</f>
        <v>0</v>
      </c>
      <c r="BI180" s="218">
        <f>IF(N180="nulová",J180,0)</f>
        <v>0</v>
      </c>
      <c r="BJ180" s="19" t="s">
        <v>80</v>
      </c>
      <c r="BK180" s="218">
        <f>ROUND(I180*H180,2)</f>
        <v>0</v>
      </c>
      <c r="BL180" s="19" t="s">
        <v>142</v>
      </c>
      <c r="BM180" s="217" t="s">
        <v>343</v>
      </c>
    </row>
    <row r="181" s="2" customFormat="1">
      <c r="A181" s="40"/>
      <c r="B181" s="41"/>
      <c r="C181" s="42"/>
      <c r="D181" s="219" t="s">
        <v>143</v>
      </c>
      <c r="E181" s="42"/>
      <c r="F181" s="220" t="s">
        <v>801</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143</v>
      </c>
      <c r="AU181" s="19" t="s">
        <v>80</v>
      </c>
    </row>
    <row r="182" s="2" customFormat="1" ht="16.5" customHeight="1">
      <c r="A182" s="40"/>
      <c r="B182" s="41"/>
      <c r="C182" s="268" t="s">
        <v>344</v>
      </c>
      <c r="D182" s="268" t="s">
        <v>330</v>
      </c>
      <c r="E182" s="269" t="s">
        <v>802</v>
      </c>
      <c r="F182" s="270" t="s">
        <v>803</v>
      </c>
      <c r="G182" s="271" t="s">
        <v>404</v>
      </c>
      <c r="H182" s="272">
        <v>60</v>
      </c>
      <c r="I182" s="273"/>
      <c r="J182" s="274">
        <f>ROUND(I182*H182,2)</f>
        <v>0</v>
      </c>
      <c r="K182" s="270" t="s">
        <v>366</v>
      </c>
      <c r="L182" s="275"/>
      <c r="M182" s="276" t="s">
        <v>19</v>
      </c>
      <c r="N182" s="277" t="s">
        <v>43</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154</v>
      </c>
      <c r="AT182" s="217" t="s">
        <v>330</v>
      </c>
      <c r="AU182" s="217" t="s">
        <v>80</v>
      </c>
      <c r="AY182" s="19" t="s">
        <v>134</v>
      </c>
      <c r="BE182" s="218">
        <f>IF(N182="základní",J182,0)</f>
        <v>0</v>
      </c>
      <c r="BF182" s="218">
        <f>IF(N182="snížená",J182,0)</f>
        <v>0</v>
      </c>
      <c r="BG182" s="218">
        <f>IF(N182="zákl. přenesená",J182,0)</f>
        <v>0</v>
      </c>
      <c r="BH182" s="218">
        <f>IF(N182="sníž. přenesená",J182,0)</f>
        <v>0</v>
      </c>
      <c r="BI182" s="218">
        <f>IF(N182="nulová",J182,0)</f>
        <v>0</v>
      </c>
      <c r="BJ182" s="19" t="s">
        <v>80</v>
      </c>
      <c r="BK182" s="218">
        <f>ROUND(I182*H182,2)</f>
        <v>0</v>
      </c>
      <c r="BL182" s="19" t="s">
        <v>142</v>
      </c>
      <c r="BM182" s="217" t="s">
        <v>347</v>
      </c>
    </row>
    <row r="183" s="2" customFormat="1">
      <c r="A183" s="40"/>
      <c r="B183" s="41"/>
      <c r="C183" s="42"/>
      <c r="D183" s="219" t="s">
        <v>143</v>
      </c>
      <c r="E183" s="42"/>
      <c r="F183" s="220" t="s">
        <v>803</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143</v>
      </c>
      <c r="AU183" s="19" t="s">
        <v>80</v>
      </c>
    </row>
    <row r="184" s="2" customFormat="1" ht="16.5" customHeight="1">
      <c r="A184" s="40"/>
      <c r="B184" s="41"/>
      <c r="C184" s="268" t="s">
        <v>256</v>
      </c>
      <c r="D184" s="268" t="s">
        <v>330</v>
      </c>
      <c r="E184" s="269" t="s">
        <v>804</v>
      </c>
      <c r="F184" s="270" t="s">
        <v>805</v>
      </c>
      <c r="G184" s="271" t="s">
        <v>404</v>
      </c>
      <c r="H184" s="272">
        <v>90</v>
      </c>
      <c r="I184" s="273"/>
      <c r="J184" s="274">
        <f>ROUND(I184*H184,2)</f>
        <v>0</v>
      </c>
      <c r="K184" s="270" t="s">
        <v>366</v>
      </c>
      <c r="L184" s="275"/>
      <c r="M184" s="276" t="s">
        <v>19</v>
      </c>
      <c r="N184" s="277" t="s">
        <v>43</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154</v>
      </c>
      <c r="AT184" s="217" t="s">
        <v>330</v>
      </c>
      <c r="AU184" s="217" t="s">
        <v>80</v>
      </c>
      <c r="AY184" s="19" t="s">
        <v>134</v>
      </c>
      <c r="BE184" s="218">
        <f>IF(N184="základní",J184,0)</f>
        <v>0</v>
      </c>
      <c r="BF184" s="218">
        <f>IF(N184="snížená",J184,0)</f>
        <v>0</v>
      </c>
      <c r="BG184" s="218">
        <f>IF(N184="zákl. přenesená",J184,0)</f>
        <v>0</v>
      </c>
      <c r="BH184" s="218">
        <f>IF(N184="sníž. přenesená",J184,0)</f>
        <v>0</v>
      </c>
      <c r="BI184" s="218">
        <f>IF(N184="nulová",J184,0)</f>
        <v>0</v>
      </c>
      <c r="BJ184" s="19" t="s">
        <v>80</v>
      </c>
      <c r="BK184" s="218">
        <f>ROUND(I184*H184,2)</f>
        <v>0</v>
      </c>
      <c r="BL184" s="19" t="s">
        <v>142</v>
      </c>
      <c r="BM184" s="217" t="s">
        <v>350</v>
      </c>
    </row>
    <row r="185" s="2" customFormat="1">
      <c r="A185" s="40"/>
      <c r="B185" s="41"/>
      <c r="C185" s="42"/>
      <c r="D185" s="219" t="s">
        <v>143</v>
      </c>
      <c r="E185" s="42"/>
      <c r="F185" s="220" t="s">
        <v>805</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143</v>
      </c>
      <c r="AU185" s="19" t="s">
        <v>80</v>
      </c>
    </row>
    <row r="186" s="2" customFormat="1" ht="16.5" customHeight="1">
      <c r="A186" s="40"/>
      <c r="B186" s="41"/>
      <c r="C186" s="268" t="s">
        <v>352</v>
      </c>
      <c r="D186" s="268" t="s">
        <v>330</v>
      </c>
      <c r="E186" s="269" t="s">
        <v>806</v>
      </c>
      <c r="F186" s="270" t="s">
        <v>807</v>
      </c>
      <c r="G186" s="271" t="s">
        <v>404</v>
      </c>
      <c r="H186" s="272">
        <v>70</v>
      </c>
      <c r="I186" s="273"/>
      <c r="J186" s="274">
        <f>ROUND(I186*H186,2)</f>
        <v>0</v>
      </c>
      <c r="K186" s="270" t="s">
        <v>366</v>
      </c>
      <c r="L186" s="275"/>
      <c r="M186" s="276" t="s">
        <v>19</v>
      </c>
      <c r="N186" s="277" t="s">
        <v>43</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154</v>
      </c>
      <c r="AT186" s="217" t="s">
        <v>330</v>
      </c>
      <c r="AU186" s="217" t="s">
        <v>80</v>
      </c>
      <c r="AY186" s="19" t="s">
        <v>134</v>
      </c>
      <c r="BE186" s="218">
        <f>IF(N186="základní",J186,0)</f>
        <v>0</v>
      </c>
      <c r="BF186" s="218">
        <f>IF(N186="snížená",J186,0)</f>
        <v>0</v>
      </c>
      <c r="BG186" s="218">
        <f>IF(N186="zákl. přenesená",J186,0)</f>
        <v>0</v>
      </c>
      <c r="BH186" s="218">
        <f>IF(N186="sníž. přenesená",J186,0)</f>
        <v>0</v>
      </c>
      <c r="BI186" s="218">
        <f>IF(N186="nulová",J186,0)</f>
        <v>0</v>
      </c>
      <c r="BJ186" s="19" t="s">
        <v>80</v>
      </c>
      <c r="BK186" s="218">
        <f>ROUND(I186*H186,2)</f>
        <v>0</v>
      </c>
      <c r="BL186" s="19" t="s">
        <v>142</v>
      </c>
      <c r="BM186" s="217" t="s">
        <v>355</v>
      </c>
    </row>
    <row r="187" s="2" customFormat="1">
      <c r="A187" s="40"/>
      <c r="B187" s="41"/>
      <c r="C187" s="42"/>
      <c r="D187" s="219" t="s">
        <v>143</v>
      </c>
      <c r="E187" s="42"/>
      <c r="F187" s="220" t="s">
        <v>807</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143</v>
      </c>
      <c r="AU187" s="19" t="s">
        <v>80</v>
      </c>
    </row>
    <row r="188" s="2" customFormat="1" ht="16.5" customHeight="1">
      <c r="A188" s="40"/>
      <c r="B188" s="41"/>
      <c r="C188" s="268" t="s">
        <v>259</v>
      </c>
      <c r="D188" s="268" t="s">
        <v>330</v>
      </c>
      <c r="E188" s="269" t="s">
        <v>808</v>
      </c>
      <c r="F188" s="270" t="s">
        <v>809</v>
      </c>
      <c r="G188" s="271" t="s">
        <v>404</v>
      </c>
      <c r="H188" s="272">
        <v>30</v>
      </c>
      <c r="I188" s="273"/>
      <c r="J188" s="274">
        <f>ROUND(I188*H188,2)</f>
        <v>0</v>
      </c>
      <c r="K188" s="270" t="s">
        <v>366</v>
      </c>
      <c r="L188" s="275"/>
      <c r="M188" s="276" t="s">
        <v>19</v>
      </c>
      <c r="N188" s="277" t="s">
        <v>43</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154</v>
      </c>
      <c r="AT188" s="217" t="s">
        <v>330</v>
      </c>
      <c r="AU188" s="217" t="s">
        <v>80</v>
      </c>
      <c r="AY188" s="19" t="s">
        <v>134</v>
      </c>
      <c r="BE188" s="218">
        <f>IF(N188="základní",J188,0)</f>
        <v>0</v>
      </c>
      <c r="BF188" s="218">
        <f>IF(N188="snížená",J188,0)</f>
        <v>0</v>
      </c>
      <c r="BG188" s="218">
        <f>IF(N188="zákl. přenesená",J188,0)</f>
        <v>0</v>
      </c>
      <c r="BH188" s="218">
        <f>IF(N188="sníž. přenesená",J188,0)</f>
        <v>0</v>
      </c>
      <c r="BI188" s="218">
        <f>IF(N188="nulová",J188,0)</f>
        <v>0</v>
      </c>
      <c r="BJ188" s="19" t="s">
        <v>80</v>
      </c>
      <c r="BK188" s="218">
        <f>ROUND(I188*H188,2)</f>
        <v>0</v>
      </c>
      <c r="BL188" s="19" t="s">
        <v>142</v>
      </c>
      <c r="BM188" s="217" t="s">
        <v>361</v>
      </c>
    </row>
    <row r="189" s="2" customFormat="1">
      <c r="A189" s="40"/>
      <c r="B189" s="41"/>
      <c r="C189" s="42"/>
      <c r="D189" s="219" t="s">
        <v>143</v>
      </c>
      <c r="E189" s="42"/>
      <c r="F189" s="220" t="s">
        <v>809</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143</v>
      </c>
      <c r="AU189" s="19" t="s">
        <v>80</v>
      </c>
    </row>
    <row r="190" s="2" customFormat="1" ht="16.5" customHeight="1">
      <c r="A190" s="40"/>
      <c r="B190" s="41"/>
      <c r="C190" s="268" t="s">
        <v>363</v>
      </c>
      <c r="D190" s="268" t="s">
        <v>330</v>
      </c>
      <c r="E190" s="269" t="s">
        <v>810</v>
      </c>
      <c r="F190" s="270" t="s">
        <v>811</v>
      </c>
      <c r="G190" s="271" t="s">
        <v>404</v>
      </c>
      <c r="H190" s="272">
        <v>60</v>
      </c>
      <c r="I190" s="273"/>
      <c r="J190" s="274">
        <f>ROUND(I190*H190,2)</f>
        <v>0</v>
      </c>
      <c r="K190" s="270" t="s">
        <v>366</v>
      </c>
      <c r="L190" s="275"/>
      <c r="M190" s="276" t="s">
        <v>19</v>
      </c>
      <c r="N190" s="277" t="s">
        <v>43</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154</v>
      </c>
      <c r="AT190" s="217" t="s">
        <v>330</v>
      </c>
      <c r="AU190" s="217" t="s">
        <v>80</v>
      </c>
      <c r="AY190" s="19" t="s">
        <v>134</v>
      </c>
      <c r="BE190" s="218">
        <f>IF(N190="základní",J190,0)</f>
        <v>0</v>
      </c>
      <c r="BF190" s="218">
        <f>IF(N190="snížená",J190,0)</f>
        <v>0</v>
      </c>
      <c r="BG190" s="218">
        <f>IF(N190="zákl. přenesená",J190,0)</f>
        <v>0</v>
      </c>
      <c r="BH190" s="218">
        <f>IF(N190="sníž. přenesená",J190,0)</f>
        <v>0</v>
      </c>
      <c r="BI190" s="218">
        <f>IF(N190="nulová",J190,0)</f>
        <v>0</v>
      </c>
      <c r="BJ190" s="19" t="s">
        <v>80</v>
      </c>
      <c r="BK190" s="218">
        <f>ROUND(I190*H190,2)</f>
        <v>0</v>
      </c>
      <c r="BL190" s="19" t="s">
        <v>142</v>
      </c>
      <c r="BM190" s="217" t="s">
        <v>367</v>
      </c>
    </row>
    <row r="191" s="2" customFormat="1">
      <c r="A191" s="40"/>
      <c r="B191" s="41"/>
      <c r="C191" s="42"/>
      <c r="D191" s="219" t="s">
        <v>143</v>
      </c>
      <c r="E191" s="42"/>
      <c r="F191" s="220" t="s">
        <v>811</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143</v>
      </c>
      <c r="AU191" s="19" t="s">
        <v>80</v>
      </c>
    </row>
    <row r="192" s="2" customFormat="1" ht="16.5" customHeight="1">
      <c r="A192" s="40"/>
      <c r="B192" s="41"/>
      <c r="C192" s="268" t="s">
        <v>264</v>
      </c>
      <c r="D192" s="268" t="s">
        <v>330</v>
      </c>
      <c r="E192" s="269" t="s">
        <v>812</v>
      </c>
      <c r="F192" s="270" t="s">
        <v>813</v>
      </c>
      <c r="G192" s="271" t="s">
        <v>404</v>
      </c>
      <c r="H192" s="272">
        <v>15</v>
      </c>
      <c r="I192" s="273"/>
      <c r="J192" s="274">
        <f>ROUND(I192*H192,2)</f>
        <v>0</v>
      </c>
      <c r="K192" s="270" t="s">
        <v>366</v>
      </c>
      <c r="L192" s="275"/>
      <c r="M192" s="276" t="s">
        <v>19</v>
      </c>
      <c r="N192" s="277" t="s">
        <v>43</v>
      </c>
      <c r="O192" s="86"/>
      <c r="P192" s="215">
        <f>O192*H192</f>
        <v>0</v>
      </c>
      <c r="Q192" s="215">
        <v>0</v>
      </c>
      <c r="R192" s="215">
        <f>Q192*H192</f>
        <v>0</v>
      </c>
      <c r="S192" s="215">
        <v>0</v>
      </c>
      <c r="T192" s="216">
        <f>S192*H192</f>
        <v>0</v>
      </c>
      <c r="U192" s="40"/>
      <c r="V192" s="40"/>
      <c r="W192" s="40"/>
      <c r="X192" s="40"/>
      <c r="Y192" s="40"/>
      <c r="Z192" s="40"/>
      <c r="AA192" s="40"/>
      <c r="AB192" s="40"/>
      <c r="AC192" s="40"/>
      <c r="AD192" s="40"/>
      <c r="AE192" s="40"/>
      <c r="AR192" s="217" t="s">
        <v>154</v>
      </c>
      <c r="AT192" s="217" t="s">
        <v>330</v>
      </c>
      <c r="AU192" s="217" t="s">
        <v>80</v>
      </c>
      <c r="AY192" s="19" t="s">
        <v>134</v>
      </c>
      <c r="BE192" s="218">
        <f>IF(N192="základní",J192,0)</f>
        <v>0</v>
      </c>
      <c r="BF192" s="218">
        <f>IF(N192="snížená",J192,0)</f>
        <v>0</v>
      </c>
      <c r="BG192" s="218">
        <f>IF(N192="zákl. přenesená",J192,0)</f>
        <v>0</v>
      </c>
      <c r="BH192" s="218">
        <f>IF(N192="sníž. přenesená",J192,0)</f>
        <v>0</v>
      </c>
      <c r="BI192" s="218">
        <f>IF(N192="nulová",J192,0)</f>
        <v>0</v>
      </c>
      <c r="BJ192" s="19" t="s">
        <v>80</v>
      </c>
      <c r="BK192" s="218">
        <f>ROUND(I192*H192,2)</f>
        <v>0</v>
      </c>
      <c r="BL192" s="19" t="s">
        <v>142</v>
      </c>
      <c r="BM192" s="217" t="s">
        <v>370</v>
      </c>
    </row>
    <row r="193" s="2" customFormat="1">
      <c r="A193" s="40"/>
      <c r="B193" s="41"/>
      <c r="C193" s="42"/>
      <c r="D193" s="219" t="s">
        <v>143</v>
      </c>
      <c r="E193" s="42"/>
      <c r="F193" s="220" t="s">
        <v>813</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143</v>
      </c>
      <c r="AU193" s="19" t="s">
        <v>80</v>
      </c>
    </row>
    <row r="194" s="2" customFormat="1" ht="16.5" customHeight="1">
      <c r="A194" s="40"/>
      <c r="B194" s="41"/>
      <c r="C194" s="268" t="s">
        <v>374</v>
      </c>
      <c r="D194" s="268" t="s">
        <v>330</v>
      </c>
      <c r="E194" s="269" t="s">
        <v>814</v>
      </c>
      <c r="F194" s="270" t="s">
        <v>815</v>
      </c>
      <c r="G194" s="271" t="s">
        <v>404</v>
      </c>
      <c r="H194" s="272">
        <v>100</v>
      </c>
      <c r="I194" s="273"/>
      <c r="J194" s="274">
        <f>ROUND(I194*H194,2)</f>
        <v>0</v>
      </c>
      <c r="K194" s="270" t="s">
        <v>366</v>
      </c>
      <c r="L194" s="275"/>
      <c r="M194" s="276" t="s">
        <v>19</v>
      </c>
      <c r="N194" s="277" t="s">
        <v>43</v>
      </c>
      <c r="O194" s="86"/>
      <c r="P194" s="215">
        <f>O194*H194</f>
        <v>0</v>
      </c>
      <c r="Q194" s="215">
        <v>0</v>
      </c>
      <c r="R194" s="215">
        <f>Q194*H194</f>
        <v>0</v>
      </c>
      <c r="S194" s="215">
        <v>0</v>
      </c>
      <c r="T194" s="216">
        <f>S194*H194</f>
        <v>0</v>
      </c>
      <c r="U194" s="40"/>
      <c r="V194" s="40"/>
      <c r="W194" s="40"/>
      <c r="X194" s="40"/>
      <c r="Y194" s="40"/>
      <c r="Z194" s="40"/>
      <c r="AA194" s="40"/>
      <c r="AB194" s="40"/>
      <c r="AC194" s="40"/>
      <c r="AD194" s="40"/>
      <c r="AE194" s="40"/>
      <c r="AR194" s="217" t="s">
        <v>154</v>
      </c>
      <c r="AT194" s="217" t="s">
        <v>330</v>
      </c>
      <c r="AU194" s="217" t="s">
        <v>80</v>
      </c>
      <c r="AY194" s="19" t="s">
        <v>134</v>
      </c>
      <c r="BE194" s="218">
        <f>IF(N194="základní",J194,0)</f>
        <v>0</v>
      </c>
      <c r="BF194" s="218">
        <f>IF(N194="snížená",J194,0)</f>
        <v>0</v>
      </c>
      <c r="BG194" s="218">
        <f>IF(N194="zákl. přenesená",J194,0)</f>
        <v>0</v>
      </c>
      <c r="BH194" s="218">
        <f>IF(N194="sníž. přenesená",J194,0)</f>
        <v>0</v>
      </c>
      <c r="BI194" s="218">
        <f>IF(N194="nulová",J194,0)</f>
        <v>0</v>
      </c>
      <c r="BJ194" s="19" t="s">
        <v>80</v>
      </c>
      <c r="BK194" s="218">
        <f>ROUND(I194*H194,2)</f>
        <v>0</v>
      </c>
      <c r="BL194" s="19" t="s">
        <v>142</v>
      </c>
      <c r="BM194" s="217" t="s">
        <v>377</v>
      </c>
    </row>
    <row r="195" s="2" customFormat="1">
      <c r="A195" s="40"/>
      <c r="B195" s="41"/>
      <c r="C195" s="42"/>
      <c r="D195" s="219" t="s">
        <v>143</v>
      </c>
      <c r="E195" s="42"/>
      <c r="F195" s="220" t="s">
        <v>815</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143</v>
      </c>
      <c r="AU195" s="19" t="s">
        <v>80</v>
      </c>
    </row>
    <row r="196" s="2" customFormat="1" ht="16.5" customHeight="1">
      <c r="A196" s="40"/>
      <c r="B196" s="41"/>
      <c r="C196" s="268" t="s">
        <v>267</v>
      </c>
      <c r="D196" s="268" t="s">
        <v>330</v>
      </c>
      <c r="E196" s="269" t="s">
        <v>816</v>
      </c>
      <c r="F196" s="270" t="s">
        <v>817</v>
      </c>
      <c r="G196" s="271" t="s">
        <v>404</v>
      </c>
      <c r="H196" s="272">
        <v>100</v>
      </c>
      <c r="I196" s="273"/>
      <c r="J196" s="274">
        <f>ROUND(I196*H196,2)</f>
        <v>0</v>
      </c>
      <c r="K196" s="270" t="s">
        <v>366</v>
      </c>
      <c r="L196" s="275"/>
      <c r="M196" s="276" t="s">
        <v>19</v>
      </c>
      <c r="N196" s="277" t="s">
        <v>43</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154</v>
      </c>
      <c r="AT196" s="217" t="s">
        <v>330</v>
      </c>
      <c r="AU196" s="217" t="s">
        <v>80</v>
      </c>
      <c r="AY196" s="19" t="s">
        <v>134</v>
      </c>
      <c r="BE196" s="218">
        <f>IF(N196="základní",J196,0)</f>
        <v>0</v>
      </c>
      <c r="BF196" s="218">
        <f>IF(N196="snížená",J196,0)</f>
        <v>0</v>
      </c>
      <c r="BG196" s="218">
        <f>IF(N196="zákl. přenesená",J196,0)</f>
        <v>0</v>
      </c>
      <c r="BH196" s="218">
        <f>IF(N196="sníž. přenesená",J196,0)</f>
        <v>0</v>
      </c>
      <c r="BI196" s="218">
        <f>IF(N196="nulová",J196,0)</f>
        <v>0</v>
      </c>
      <c r="BJ196" s="19" t="s">
        <v>80</v>
      </c>
      <c r="BK196" s="218">
        <f>ROUND(I196*H196,2)</f>
        <v>0</v>
      </c>
      <c r="BL196" s="19" t="s">
        <v>142</v>
      </c>
      <c r="BM196" s="217" t="s">
        <v>381</v>
      </c>
    </row>
    <row r="197" s="2" customFormat="1">
      <c r="A197" s="40"/>
      <c r="B197" s="41"/>
      <c r="C197" s="42"/>
      <c r="D197" s="219" t="s">
        <v>143</v>
      </c>
      <c r="E197" s="42"/>
      <c r="F197" s="220" t="s">
        <v>817</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143</v>
      </c>
      <c r="AU197" s="19" t="s">
        <v>80</v>
      </c>
    </row>
    <row r="198" s="2" customFormat="1">
      <c r="A198" s="40"/>
      <c r="B198" s="41"/>
      <c r="C198" s="42"/>
      <c r="D198" s="219" t="s">
        <v>711</v>
      </c>
      <c r="E198" s="42"/>
      <c r="F198" s="224" t="s">
        <v>787</v>
      </c>
      <c r="G198" s="42"/>
      <c r="H198" s="42"/>
      <c r="I198" s="221"/>
      <c r="J198" s="42"/>
      <c r="K198" s="42"/>
      <c r="L198" s="46"/>
      <c r="M198" s="278"/>
      <c r="N198" s="279"/>
      <c r="O198" s="280"/>
      <c r="P198" s="280"/>
      <c r="Q198" s="280"/>
      <c r="R198" s="280"/>
      <c r="S198" s="280"/>
      <c r="T198" s="281"/>
      <c r="U198" s="40"/>
      <c r="V198" s="40"/>
      <c r="W198" s="40"/>
      <c r="X198" s="40"/>
      <c r="Y198" s="40"/>
      <c r="Z198" s="40"/>
      <c r="AA198" s="40"/>
      <c r="AB198" s="40"/>
      <c r="AC198" s="40"/>
      <c r="AD198" s="40"/>
      <c r="AE198" s="40"/>
      <c r="AT198" s="19" t="s">
        <v>711</v>
      </c>
      <c r="AU198" s="19" t="s">
        <v>80</v>
      </c>
    </row>
    <row r="199" s="2" customFormat="1" ht="6.96" customHeight="1">
      <c r="A199" s="40"/>
      <c r="B199" s="61"/>
      <c r="C199" s="62"/>
      <c r="D199" s="62"/>
      <c r="E199" s="62"/>
      <c r="F199" s="62"/>
      <c r="G199" s="62"/>
      <c r="H199" s="62"/>
      <c r="I199" s="62"/>
      <c r="J199" s="62"/>
      <c r="K199" s="62"/>
      <c r="L199" s="46"/>
      <c r="M199" s="40"/>
      <c r="O199" s="40"/>
      <c r="P199" s="40"/>
      <c r="Q199" s="40"/>
      <c r="R199" s="40"/>
      <c r="S199" s="40"/>
      <c r="T199" s="40"/>
      <c r="U199" s="40"/>
      <c r="V199" s="40"/>
      <c r="W199" s="40"/>
      <c r="X199" s="40"/>
      <c r="Y199" s="40"/>
      <c r="Z199" s="40"/>
      <c r="AA199" s="40"/>
      <c r="AB199" s="40"/>
      <c r="AC199" s="40"/>
      <c r="AD199" s="40"/>
      <c r="AE199" s="40"/>
    </row>
  </sheetData>
  <sheetProtection sheet="1" autoFilter="0" formatColumns="0" formatRows="0" objects="1" scenarios="1" spinCount="100000" saltValue="w4mD5sKGGEmJHdNs6gxRCDHCRi81ZYwaaGGVjyiHvGVJfrTmjZWMeMlYohWdzzn/hsYLO4DX4RXcXEKvxARY4w==" hashValue="Kl6llNguVLb3aJ2vMUOwp7c64DPTEaczdgmQGrSU29vjwPuy3pyD8kIlkAiHwlTIjO8n/Q6PHhonDB5PgKhV2w==" algorithmName="SHA-512" password="CB6D"/>
  <autoFilter ref="C83:K19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Zahradní, Chomutov-m 8.2+8.3</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818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ROUND((SUM(BE82:BE101)),  2)</f>
        <v>0</v>
      </c>
      <c r="G33" s="40"/>
      <c r="H33" s="40"/>
      <c r="I33" s="150">
        <v>0.20999999999999999</v>
      </c>
      <c r="J33" s="149">
        <f>ROUND(((SUM(BE82:BE101))*I33),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ROUND((SUM(BF82:BF101)),  2)</f>
        <v>0</v>
      </c>
      <c r="G34" s="40"/>
      <c r="H34" s="40"/>
      <c r="I34" s="150">
        <v>0.14999999999999999</v>
      </c>
      <c r="J34" s="149">
        <f>ROUND(((SUM(BF82:BF101))*I34),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ROUND((SUM(BG82:BG101)),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ROUND((SUM(BH82:BH101)),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ROUND((SUM(BI82:BI101)),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Zahradní, Chomutov-m 8.2+8.3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08.2-d - AV technika stínící 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819</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820</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821</v>
      </c>
      <c r="E62" s="176"/>
      <c r="F62" s="176"/>
      <c r="G62" s="176"/>
      <c r="H62" s="176"/>
      <c r="I62" s="176"/>
      <c r="J62" s="177">
        <f>J95</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119</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pří.vědy -ZŠ Zahradní, Chomutov-m 8.2+8.3</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99</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SO 08.2-d - AV technika stínící technika</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120</v>
      </c>
      <c r="D81" s="182" t="s">
        <v>57</v>
      </c>
      <c r="E81" s="182" t="s">
        <v>53</v>
      </c>
      <c r="F81" s="182" t="s">
        <v>54</v>
      </c>
      <c r="G81" s="182" t="s">
        <v>121</v>
      </c>
      <c r="H81" s="182" t="s">
        <v>122</v>
      </c>
      <c r="I81" s="182" t="s">
        <v>123</v>
      </c>
      <c r="J81" s="182" t="s">
        <v>103</v>
      </c>
      <c r="K81" s="183" t="s">
        <v>124</v>
      </c>
      <c r="L81" s="184"/>
      <c r="M81" s="94" t="s">
        <v>19</v>
      </c>
      <c r="N81" s="95" t="s">
        <v>42</v>
      </c>
      <c r="O81" s="95" t="s">
        <v>125</v>
      </c>
      <c r="P81" s="95" t="s">
        <v>126</v>
      </c>
      <c r="Q81" s="95" t="s">
        <v>127</v>
      </c>
      <c r="R81" s="95" t="s">
        <v>128</v>
      </c>
      <c r="S81" s="95" t="s">
        <v>129</v>
      </c>
      <c r="T81" s="96" t="s">
        <v>130</v>
      </c>
      <c r="U81" s="179"/>
      <c r="V81" s="179"/>
      <c r="W81" s="179"/>
      <c r="X81" s="179"/>
      <c r="Y81" s="179"/>
      <c r="Z81" s="179"/>
      <c r="AA81" s="179"/>
      <c r="AB81" s="179"/>
      <c r="AC81" s="179"/>
      <c r="AD81" s="179"/>
      <c r="AE81" s="179"/>
    </row>
    <row r="82" s="2" customFormat="1" ht="22.8" customHeight="1">
      <c r="A82" s="40"/>
      <c r="B82" s="41"/>
      <c r="C82" s="101" t="s">
        <v>131</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71</v>
      </c>
      <c r="AU82" s="19" t="s">
        <v>104</v>
      </c>
      <c r="BK82" s="189">
        <f>BK83</f>
        <v>0</v>
      </c>
    </row>
    <row r="83" s="12" customFormat="1" ht="25.92" customHeight="1">
      <c r="A83" s="12"/>
      <c r="B83" s="190"/>
      <c r="C83" s="191"/>
      <c r="D83" s="192" t="s">
        <v>71</v>
      </c>
      <c r="E83" s="193" t="s">
        <v>822</v>
      </c>
      <c r="F83" s="193" t="s">
        <v>823</v>
      </c>
      <c r="G83" s="191"/>
      <c r="H83" s="191"/>
      <c r="I83" s="194"/>
      <c r="J83" s="195">
        <f>BK83</f>
        <v>0</v>
      </c>
      <c r="K83" s="191"/>
      <c r="L83" s="196"/>
      <c r="M83" s="197"/>
      <c r="N83" s="198"/>
      <c r="O83" s="198"/>
      <c r="P83" s="199">
        <f>P84+P95</f>
        <v>0</v>
      </c>
      <c r="Q83" s="198"/>
      <c r="R83" s="199">
        <f>R84+R95</f>
        <v>0</v>
      </c>
      <c r="S83" s="198"/>
      <c r="T83" s="200">
        <f>T84+T95</f>
        <v>0</v>
      </c>
      <c r="U83" s="12"/>
      <c r="V83" s="12"/>
      <c r="W83" s="12"/>
      <c r="X83" s="12"/>
      <c r="Y83" s="12"/>
      <c r="Z83" s="12"/>
      <c r="AA83" s="12"/>
      <c r="AB83" s="12"/>
      <c r="AC83" s="12"/>
      <c r="AD83" s="12"/>
      <c r="AE83" s="12"/>
      <c r="AR83" s="201" t="s">
        <v>80</v>
      </c>
      <c r="AT83" s="202" t="s">
        <v>71</v>
      </c>
      <c r="AU83" s="202" t="s">
        <v>72</v>
      </c>
      <c r="AY83" s="201" t="s">
        <v>134</v>
      </c>
      <c r="BK83" s="203">
        <f>BK84+BK95</f>
        <v>0</v>
      </c>
    </row>
    <row r="84" s="12" customFormat="1" ht="22.8" customHeight="1">
      <c r="A84" s="12"/>
      <c r="B84" s="190"/>
      <c r="C84" s="191"/>
      <c r="D84" s="192" t="s">
        <v>71</v>
      </c>
      <c r="E84" s="204" t="s">
        <v>600</v>
      </c>
      <c r="F84" s="204" t="s">
        <v>824</v>
      </c>
      <c r="G84" s="191"/>
      <c r="H84" s="191"/>
      <c r="I84" s="194"/>
      <c r="J84" s="205">
        <f>BK84</f>
        <v>0</v>
      </c>
      <c r="K84" s="191"/>
      <c r="L84" s="196"/>
      <c r="M84" s="197"/>
      <c r="N84" s="198"/>
      <c r="O84" s="198"/>
      <c r="P84" s="199">
        <f>SUM(P85:P94)</f>
        <v>0</v>
      </c>
      <c r="Q84" s="198"/>
      <c r="R84" s="199">
        <f>SUM(R85:R94)</f>
        <v>0</v>
      </c>
      <c r="S84" s="198"/>
      <c r="T84" s="200">
        <f>SUM(T85:T94)</f>
        <v>0</v>
      </c>
      <c r="U84" s="12"/>
      <c r="V84" s="12"/>
      <c r="W84" s="12"/>
      <c r="X84" s="12"/>
      <c r="Y84" s="12"/>
      <c r="Z84" s="12"/>
      <c r="AA84" s="12"/>
      <c r="AB84" s="12"/>
      <c r="AC84" s="12"/>
      <c r="AD84" s="12"/>
      <c r="AE84" s="12"/>
      <c r="AR84" s="201" t="s">
        <v>82</v>
      </c>
      <c r="AT84" s="202" t="s">
        <v>71</v>
      </c>
      <c r="AU84" s="202" t="s">
        <v>80</v>
      </c>
      <c r="AY84" s="201" t="s">
        <v>134</v>
      </c>
      <c r="BK84" s="203">
        <f>SUM(BK85:BK94)</f>
        <v>0</v>
      </c>
    </row>
    <row r="85" s="2" customFormat="1" ht="21.75" customHeight="1">
      <c r="A85" s="40"/>
      <c r="B85" s="41"/>
      <c r="C85" s="206" t="s">
        <v>80</v>
      </c>
      <c r="D85" s="206" t="s">
        <v>137</v>
      </c>
      <c r="E85" s="207" t="s">
        <v>825</v>
      </c>
      <c r="F85" s="208" t="s">
        <v>826</v>
      </c>
      <c r="G85" s="209" t="s">
        <v>404</v>
      </c>
      <c r="H85" s="210">
        <v>70</v>
      </c>
      <c r="I85" s="211"/>
      <c r="J85" s="212">
        <f>ROUND(I85*H85,2)</f>
        <v>0</v>
      </c>
      <c r="K85" s="208" t="s">
        <v>141</v>
      </c>
      <c r="L85" s="46"/>
      <c r="M85" s="213" t="s">
        <v>19</v>
      </c>
      <c r="N85" s="214" t="s">
        <v>43</v>
      </c>
      <c r="O85" s="86"/>
      <c r="P85" s="215">
        <f>O85*H85</f>
        <v>0</v>
      </c>
      <c r="Q85" s="215">
        <v>0</v>
      </c>
      <c r="R85" s="215">
        <f>Q85*H85</f>
        <v>0</v>
      </c>
      <c r="S85" s="215">
        <v>0</v>
      </c>
      <c r="T85" s="216">
        <f>S85*H85</f>
        <v>0</v>
      </c>
      <c r="U85" s="40"/>
      <c r="V85" s="40"/>
      <c r="W85" s="40"/>
      <c r="X85" s="40"/>
      <c r="Y85" s="40"/>
      <c r="Z85" s="40"/>
      <c r="AA85" s="40"/>
      <c r="AB85" s="40"/>
      <c r="AC85" s="40"/>
      <c r="AD85" s="40"/>
      <c r="AE85" s="40"/>
      <c r="AR85" s="217" t="s">
        <v>175</v>
      </c>
      <c r="AT85" s="217" t="s">
        <v>137</v>
      </c>
      <c r="AU85" s="217" t="s">
        <v>82</v>
      </c>
      <c r="AY85" s="19" t="s">
        <v>134</v>
      </c>
      <c r="BE85" s="218">
        <f>IF(N85="základní",J85,0)</f>
        <v>0</v>
      </c>
      <c r="BF85" s="218">
        <f>IF(N85="snížená",J85,0)</f>
        <v>0</v>
      </c>
      <c r="BG85" s="218">
        <f>IF(N85="zákl. přenesená",J85,0)</f>
        <v>0</v>
      </c>
      <c r="BH85" s="218">
        <f>IF(N85="sníž. přenesená",J85,0)</f>
        <v>0</v>
      </c>
      <c r="BI85" s="218">
        <f>IF(N85="nulová",J85,0)</f>
        <v>0</v>
      </c>
      <c r="BJ85" s="19" t="s">
        <v>80</v>
      </c>
      <c r="BK85" s="218">
        <f>ROUND(I85*H85,2)</f>
        <v>0</v>
      </c>
      <c r="BL85" s="19" t="s">
        <v>175</v>
      </c>
      <c r="BM85" s="217" t="s">
        <v>82</v>
      </c>
    </row>
    <row r="86" s="2" customFormat="1">
      <c r="A86" s="40"/>
      <c r="B86" s="41"/>
      <c r="C86" s="42"/>
      <c r="D86" s="219" t="s">
        <v>143</v>
      </c>
      <c r="E86" s="42"/>
      <c r="F86" s="220" t="s">
        <v>826</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143</v>
      </c>
      <c r="AU86" s="19" t="s">
        <v>82</v>
      </c>
    </row>
    <row r="87" s="2" customFormat="1" ht="21.75" customHeight="1">
      <c r="A87" s="40"/>
      <c r="B87" s="41"/>
      <c r="C87" s="268" t="s">
        <v>82</v>
      </c>
      <c r="D87" s="268" t="s">
        <v>330</v>
      </c>
      <c r="E87" s="269" t="s">
        <v>827</v>
      </c>
      <c r="F87" s="270" t="s">
        <v>828</v>
      </c>
      <c r="G87" s="271" t="s">
        <v>404</v>
      </c>
      <c r="H87" s="272">
        <v>70</v>
      </c>
      <c r="I87" s="273"/>
      <c r="J87" s="274">
        <f>ROUND(I87*H87,2)</f>
        <v>0</v>
      </c>
      <c r="K87" s="270" t="s">
        <v>366</v>
      </c>
      <c r="L87" s="275"/>
      <c r="M87" s="276" t="s">
        <v>19</v>
      </c>
      <c r="N87" s="277" t="s">
        <v>43</v>
      </c>
      <c r="O87" s="86"/>
      <c r="P87" s="215">
        <f>O87*H87</f>
        <v>0</v>
      </c>
      <c r="Q87" s="215">
        <v>0</v>
      </c>
      <c r="R87" s="215">
        <f>Q87*H87</f>
        <v>0</v>
      </c>
      <c r="S87" s="215">
        <v>0</v>
      </c>
      <c r="T87" s="216">
        <f>S87*H87</f>
        <v>0</v>
      </c>
      <c r="U87" s="40"/>
      <c r="V87" s="40"/>
      <c r="W87" s="40"/>
      <c r="X87" s="40"/>
      <c r="Y87" s="40"/>
      <c r="Z87" s="40"/>
      <c r="AA87" s="40"/>
      <c r="AB87" s="40"/>
      <c r="AC87" s="40"/>
      <c r="AD87" s="40"/>
      <c r="AE87" s="40"/>
      <c r="AR87" s="217" t="s">
        <v>216</v>
      </c>
      <c r="AT87" s="217" t="s">
        <v>330</v>
      </c>
      <c r="AU87" s="217" t="s">
        <v>82</v>
      </c>
      <c r="AY87" s="19" t="s">
        <v>134</v>
      </c>
      <c r="BE87" s="218">
        <f>IF(N87="základní",J87,0)</f>
        <v>0</v>
      </c>
      <c r="BF87" s="218">
        <f>IF(N87="snížená",J87,0)</f>
        <v>0</v>
      </c>
      <c r="BG87" s="218">
        <f>IF(N87="zákl. přenesená",J87,0)</f>
        <v>0</v>
      </c>
      <c r="BH87" s="218">
        <f>IF(N87="sníž. přenesená",J87,0)</f>
        <v>0</v>
      </c>
      <c r="BI87" s="218">
        <f>IF(N87="nulová",J87,0)</f>
        <v>0</v>
      </c>
      <c r="BJ87" s="19" t="s">
        <v>80</v>
      </c>
      <c r="BK87" s="218">
        <f>ROUND(I87*H87,2)</f>
        <v>0</v>
      </c>
      <c r="BL87" s="19" t="s">
        <v>175</v>
      </c>
      <c r="BM87" s="217" t="s">
        <v>142</v>
      </c>
    </row>
    <row r="88" s="2" customFormat="1">
      <c r="A88" s="40"/>
      <c r="B88" s="41"/>
      <c r="C88" s="42"/>
      <c r="D88" s="219" t="s">
        <v>143</v>
      </c>
      <c r="E88" s="42"/>
      <c r="F88" s="220" t="s">
        <v>828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9" t="s">
        <v>143</v>
      </c>
      <c r="AU88" s="19" t="s">
        <v>82</v>
      </c>
    </row>
    <row r="89" s="2" customFormat="1" ht="21.75" customHeight="1">
      <c r="A89" s="40"/>
      <c r="B89" s="41"/>
      <c r="C89" s="206" t="s">
        <v>148</v>
      </c>
      <c r="D89" s="206" t="s">
        <v>137</v>
      </c>
      <c r="E89" s="207" t="s">
        <v>829</v>
      </c>
      <c r="F89" s="208" t="s">
        <v>830</v>
      </c>
      <c r="G89" s="209" t="s">
        <v>287</v>
      </c>
      <c r="H89" s="210">
        <v>16</v>
      </c>
      <c r="I89" s="211"/>
      <c r="J89" s="212">
        <f>ROUND(I89*H89,2)</f>
        <v>0</v>
      </c>
      <c r="K89" s="208" t="s">
        <v>366</v>
      </c>
      <c r="L89" s="46"/>
      <c r="M89" s="213" t="s">
        <v>19</v>
      </c>
      <c r="N89" s="214" t="s">
        <v>43</v>
      </c>
      <c r="O89" s="86"/>
      <c r="P89" s="215">
        <f>O89*H89</f>
        <v>0</v>
      </c>
      <c r="Q89" s="215">
        <v>0</v>
      </c>
      <c r="R89" s="215">
        <f>Q89*H89</f>
        <v>0</v>
      </c>
      <c r="S89" s="215">
        <v>0</v>
      </c>
      <c r="T89" s="216">
        <f>S89*H89</f>
        <v>0</v>
      </c>
      <c r="U89" s="40"/>
      <c r="V89" s="40"/>
      <c r="W89" s="40"/>
      <c r="X89" s="40"/>
      <c r="Y89" s="40"/>
      <c r="Z89" s="40"/>
      <c r="AA89" s="40"/>
      <c r="AB89" s="40"/>
      <c r="AC89" s="40"/>
      <c r="AD89" s="40"/>
      <c r="AE89" s="40"/>
      <c r="AR89" s="217" t="s">
        <v>175</v>
      </c>
      <c r="AT89" s="217" t="s">
        <v>137</v>
      </c>
      <c r="AU89" s="217" t="s">
        <v>82</v>
      </c>
      <c r="AY89" s="19" t="s">
        <v>134</v>
      </c>
      <c r="BE89" s="218">
        <f>IF(N89="základní",J89,0)</f>
        <v>0</v>
      </c>
      <c r="BF89" s="218">
        <f>IF(N89="snížená",J89,0)</f>
        <v>0</v>
      </c>
      <c r="BG89" s="218">
        <f>IF(N89="zákl. přenesená",J89,0)</f>
        <v>0</v>
      </c>
      <c r="BH89" s="218">
        <f>IF(N89="sníž. přenesená",J89,0)</f>
        <v>0</v>
      </c>
      <c r="BI89" s="218">
        <f>IF(N89="nulová",J89,0)</f>
        <v>0</v>
      </c>
      <c r="BJ89" s="19" t="s">
        <v>80</v>
      </c>
      <c r="BK89" s="218">
        <f>ROUND(I89*H89,2)</f>
        <v>0</v>
      </c>
      <c r="BL89" s="19" t="s">
        <v>175</v>
      </c>
      <c r="BM89" s="217" t="s">
        <v>135</v>
      </c>
    </row>
    <row r="90" s="2" customFormat="1">
      <c r="A90" s="40"/>
      <c r="B90" s="41"/>
      <c r="C90" s="42"/>
      <c r="D90" s="219" t="s">
        <v>143</v>
      </c>
      <c r="E90" s="42"/>
      <c r="F90" s="220" t="s">
        <v>830</v>
      </c>
      <c r="G90" s="42"/>
      <c r="H90" s="42"/>
      <c r="I90" s="221"/>
      <c r="J90" s="42"/>
      <c r="K90" s="42"/>
      <c r="L90" s="46"/>
      <c r="M90" s="222"/>
      <c r="N90" s="223"/>
      <c r="O90" s="86"/>
      <c r="P90" s="86"/>
      <c r="Q90" s="86"/>
      <c r="R90" s="86"/>
      <c r="S90" s="86"/>
      <c r="T90" s="87"/>
      <c r="U90" s="40"/>
      <c r="V90" s="40"/>
      <c r="W90" s="40"/>
      <c r="X90" s="40"/>
      <c r="Y90" s="40"/>
      <c r="Z90" s="40"/>
      <c r="AA90" s="40"/>
      <c r="AB90" s="40"/>
      <c r="AC90" s="40"/>
      <c r="AD90" s="40"/>
      <c r="AE90" s="40"/>
      <c r="AT90" s="19" t="s">
        <v>143</v>
      </c>
      <c r="AU90" s="19" t="s">
        <v>82</v>
      </c>
    </row>
    <row r="91" s="2" customFormat="1" ht="16.5" customHeight="1">
      <c r="A91" s="40"/>
      <c r="B91" s="41"/>
      <c r="C91" s="268" t="s">
        <v>142</v>
      </c>
      <c r="D91" s="268" t="s">
        <v>330</v>
      </c>
      <c r="E91" s="269" t="s">
        <v>831</v>
      </c>
      <c r="F91" s="270" t="s">
        <v>832</v>
      </c>
      <c r="G91" s="271" t="s">
        <v>287</v>
      </c>
      <c r="H91" s="272">
        <v>8</v>
      </c>
      <c r="I91" s="273"/>
      <c r="J91" s="274">
        <f>ROUND(I91*H91,2)</f>
        <v>0</v>
      </c>
      <c r="K91" s="270" t="s">
        <v>366</v>
      </c>
      <c r="L91" s="275"/>
      <c r="M91" s="276" t="s">
        <v>19</v>
      </c>
      <c r="N91" s="277" t="s">
        <v>43</v>
      </c>
      <c r="O91" s="86"/>
      <c r="P91" s="215">
        <f>O91*H91</f>
        <v>0</v>
      </c>
      <c r="Q91" s="215">
        <v>0</v>
      </c>
      <c r="R91" s="215">
        <f>Q91*H91</f>
        <v>0</v>
      </c>
      <c r="S91" s="215">
        <v>0</v>
      </c>
      <c r="T91" s="216">
        <f>S91*H91</f>
        <v>0</v>
      </c>
      <c r="U91" s="40"/>
      <c r="V91" s="40"/>
      <c r="W91" s="40"/>
      <c r="X91" s="40"/>
      <c r="Y91" s="40"/>
      <c r="Z91" s="40"/>
      <c r="AA91" s="40"/>
      <c r="AB91" s="40"/>
      <c r="AC91" s="40"/>
      <c r="AD91" s="40"/>
      <c r="AE91" s="40"/>
      <c r="AR91" s="217" t="s">
        <v>216</v>
      </c>
      <c r="AT91" s="217" t="s">
        <v>330</v>
      </c>
      <c r="AU91" s="217" t="s">
        <v>82</v>
      </c>
      <c r="AY91" s="19" t="s">
        <v>134</v>
      </c>
      <c r="BE91" s="218">
        <f>IF(N91="základní",J91,0)</f>
        <v>0</v>
      </c>
      <c r="BF91" s="218">
        <f>IF(N91="snížená",J91,0)</f>
        <v>0</v>
      </c>
      <c r="BG91" s="218">
        <f>IF(N91="zákl. přenesená",J91,0)</f>
        <v>0</v>
      </c>
      <c r="BH91" s="218">
        <f>IF(N91="sníž. přenesená",J91,0)</f>
        <v>0</v>
      </c>
      <c r="BI91" s="218">
        <f>IF(N91="nulová",J91,0)</f>
        <v>0</v>
      </c>
      <c r="BJ91" s="19" t="s">
        <v>80</v>
      </c>
      <c r="BK91" s="218">
        <f>ROUND(I91*H91,2)</f>
        <v>0</v>
      </c>
      <c r="BL91" s="19" t="s">
        <v>175</v>
      </c>
      <c r="BM91" s="217" t="s">
        <v>154</v>
      </c>
    </row>
    <row r="92" s="2" customFormat="1">
      <c r="A92" s="40"/>
      <c r="B92" s="41"/>
      <c r="C92" s="42"/>
      <c r="D92" s="219" t="s">
        <v>143</v>
      </c>
      <c r="E92" s="42"/>
      <c r="F92" s="220" t="s">
        <v>832</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143</v>
      </c>
      <c r="AU92" s="19" t="s">
        <v>82</v>
      </c>
    </row>
    <row r="93" s="2" customFormat="1" ht="16.5" customHeight="1">
      <c r="A93" s="40"/>
      <c r="B93" s="41"/>
      <c r="C93" s="268" t="s">
        <v>155</v>
      </c>
      <c r="D93" s="268" t="s">
        <v>330</v>
      </c>
      <c r="E93" s="269" t="s">
        <v>833</v>
      </c>
      <c r="F93" s="270" t="s">
        <v>834</v>
      </c>
      <c r="G93" s="271" t="s">
        <v>287</v>
      </c>
      <c r="H93" s="272">
        <v>8</v>
      </c>
      <c r="I93" s="273"/>
      <c r="J93" s="274">
        <f>ROUND(I93*H93,2)</f>
        <v>0</v>
      </c>
      <c r="K93" s="270" t="s">
        <v>366</v>
      </c>
      <c r="L93" s="275"/>
      <c r="M93" s="276" t="s">
        <v>19</v>
      </c>
      <c r="N93" s="277" t="s">
        <v>43</v>
      </c>
      <c r="O93" s="86"/>
      <c r="P93" s="215">
        <f>O93*H93</f>
        <v>0</v>
      </c>
      <c r="Q93" s="215">
        <v>0</v>
      </c>
      <c r="R93" s="215">
        <f>Q93*H93</f>
        <v>0</v>
      </c>
      <c r="S93" s="215">
        <v>0</v>
      </c>
      <c r="T93" s="216">
        <f>S93*H93</f>
        <v>0</v>
      </c>
      <c r="U93" s="40"/>
      <c r="V93" s="40"/>
      <c r="W93" s="40"/>
      <c r="X93" s="40"/>
      <c r="Y93" s="40"/>
      <c r="Z93" s="40"/>
      <c r="AA93" s="40"/>
      <c r="AB93" s="40"/>
      <c r="AC93" s="40"/>
      <c r="AD93" s="40"/>
      <c r="AE93" s="40"/>
      <c r="AR93" s="217" t="s">
        <v>216</v>
      </c>
      <c r="AT93" s="217" t="s">
        <v>330</v>
      </c>
      <c r="AU93" s="217" t="s">
        <v>82</v>
      </c>
      <c r="AY93" s="19" t="s">
        <v>134</v>
      </c>
      <c r="BE93" s="218">
        <f>IF(N93="základní",J93,0)</f>
        <v>0</v>
      </c>
      <c r="BF93" s="218">
        <f>IF(N93="snížená",J93,0)</f>
        <v>0</v>
      </c>
      <c r="BG93" s="218">
        <f>IF(N93="zákl. přenesená",J93,0)</f>
        <v>0</v>
      </c>
      <c r="BH93" s="218">
        <f>IF(N93="sníž. přenesená",J93,0)</f>
        <v>0</v>
      </c>
      <c r="BI93" s="218">
        <f>IF(N93="nulová",J93,0)</f>
        <v>0</v>
      </c>
      <c r="BJ93" s="19" t="s">
        <v>80</v>
      </c>
      <c r="BK93" s="218">
        <f>ROUND(I93*H93,2)</f>
        <v>0</v>
      </c>
      <c r="BL93" s="19" t="s">
        <v>175</v>
      </c>
      <c r="BM93" s="217" t="s">
        <v>158</v>
      </c>
    </row>
    <row r="94" s="2" customFormat="1">
      <c r="A94" s="40"/>
      <c r="B94" s="41"/>
      <c r="C94" s="42"/>
      <c r="D94" s="219" t="s">
        <v>143</v>
      </c>
      <c r="E94" s="42"/>
      <c r="F94" s="220" t="s">
        <v>834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143</v>
      </c>
      <c r="AU94" s="19" t="s">
        <v>82</v>
      </c>
    </row>
    <row r="95" s="12" customFormat="1" ht="22.8" customHeight="1">
      <c r="A95" s="12"/>
      <c r="B95" s="190"/>
      <c r="C95" s="191"/>
      <c r="D95" s="192" t="s">
        <v>71</v>
      </c>
      <c r="E95" s="204" t="s">
        <v>788</v>
      </c>
      <c r="F95" s="204" t="s">
        <v>835</v>
      </c>
      <c r="G95" s="191"/>
      <c r="H95" s="191"/>
      <c r="I95" s="194"/>
      <c r="J95" s="205">
        <f>BK95</f>
        <v>0</v>
      </c>
      <c r="K95" s="191"/>
      <c r="L95" s="196"/>
      <c r="M95" s="197"/>
      <c r="N95" s="198"/>
      <c r="O95" s="198"/>
      <c r="P95" s="199">
        <f>SUM(P96:P101)</f>
        <v>0</v>
      </c>
      <c r="Q95" s="198"/>
      <c r="R95" s="199">
        <f>SUM(R96:R101)</f>
        <v>0</v>
      </c>
      <c r="S95" s="198"/>
      <c r="T95" s="200">
        <f>SUM(T96:T101)</f>
        <v>0</v>
      </c>
      <c r="U95" s="12"/>
      <c r="V95" s="12"/>
      <c r="W95" s="12"/>
      <c r="X95" s="12"/>
      <c r="Y95" s="12"/>
      <c r="Z95" s="12"/>
      <c r="AA95" s="12"/>
      <c r="AB95" s="12"/>
      <c r="AC95" s="12"/>
      <c r="AD95" s="12"/>
      <c r="AE95" s="12"/>
      <c r="AR95" s="201" t="s">
        <v>80</v>
      </c>
      <c r="AT95" s="202" t="s">
        <v>71</v>
      </c>
      <c r="AU95" s="202" t="s">
        <v>80</v>
      </c>
      <c r="AY95" s="201" t="s">
        <v>134</v>
      </c>
      <c r="BK95" s="203">
        <f>SUM(BK96:BK101)</f>
        <v>0</v>
      </c>
    </row>
    <row r="96" s="2" customFormat="1" ht="37.8" customHeight="1">
      <c r="A96" s="40"/>
      <c r="B96" s="41"/>
      <c r="C96" s="206" t="s">
        <v>135</v>
      </c>
      <c r="D96" s="206" t="s">
        <v>137</v>
      </c>
      <c r="E96" s="207" t="s">
        <v>836</v>
      </c>
      <c r="F96" s="208" t="s">
        <v>837</v>
      </c>
      <c r="G96" s="209" t="s">
        <v>287</v>
      </c>
      <c r="H96" s="210">
        <v>4</v>
      </c>
      <c r="I96" s="211"/>
      <c r="J96" s="212">
        <f>ROUND(I96*H96,2)</f>
        <v>0</v>
      </c>
      <c r="K96" s="208" t="s">
        <v>366</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142</v>
      </c>
      <c r="AT96" s="217" t="s">
        <v>137</v>
      </c>
      <c r="AU96" s="217" t="s">
        <v>82</v>
      </c>
      <c r="AY96" s="19" t="s">
        <v>134</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142</v>
      </c>
      <c r="BM96" s="217" t="s">
        <v>162</v>
      </c>
    </row>
    <row r="97" s="2" customFormat="1">
      <c r="A97" s="40"/>
      <c r="B97" s="41"/>
      <c r="C97" s="42"/>
      <c r="D97" s="219" t="s">
        <v>143</v>
      </c>
      <c r="E97" s="42"/>
      <c r="F97" s="220" t="s">
        <v>837</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143</v>
      </c>
      <c r="AU97" s="19" t="s">
        <v>82</v>
      </c>
    </row>
    <row r="98" s="2" customFormat="1" ht="16.5" customHeight="1">
      <c r="A98" s="40"/>
      <c r="B98" s="41"/>
      <c r="C98" s="206" t="s">
        <v>169</v>
      </c>
      <c r="D98" s="206" t="s">
        <v>137</v>
      </c>
      <c r="E98" s="207" t="s">
        <v>838</v>
      </c>
      <c r="F98" s="208" t="s">
        <v>839</v>
      </c>
      <c r="G98" s="209" t="s">
        <v>287</v>
      </c>
      <c r="H98" s="210">
        <v>4</v>
      </c>
      <c r="I98" s="211"/>
      <c r="J98" s="212">
        <f>ROUND(I98*H98,2)</f>
        <v>0</v>
      </c>
      <c r="K98" s="208" t="s">
        <v>366</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142</v>
      </c>
      <c r="AT98" s="217" t="s">
        <v>137</v>
      </c>
      <c r="AU98" s="217" t="s">
        <v>82</v>
      </c>
      <c r="AY98" s="19" t="s">
        <v>134</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142</v>
      </c>
      <c r="BM98" s="217" t="s">
        <v>172</v>
      </c>
    </row>
    <row r="99" s="2" customFormat="1">
      <c r="A99" s="40"/>
      <c r="B99" s="41"/>
      <c r="C99" s="42"/>
      <c r="D99" s="219" t="s">
        <v>143</v>
      </c>
      <c r="E99" s="42"/>
      <c r="F99" s="220" t="s">
        <v>839</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143</v>
      </c>
      <c r="AU99" s="19" t="s">
        <v>82</v>
      </c>
    </row>
    <row r="100" s="2" customFormat="1" ht="16.5" customHeight="1">
      <c r="A100" s="40"/>
      <c r="B100" s="41"/>
      <c r="C100" s="206" t="s">
        <v>154</v>
      </c>
      <c r="D100" s="206" t="s">
        <v>137</v>
      </c>
      <c r="E100" s="207" t="s">
        <v>840</v>
      </c>
      <c r="F100" s="208" t="s">
        <v>841</v>
      </c>
      <c r="G100" s="209" t="s">
        <v>287</v>
      </c>
      <c r="H100" s="210">
        <v>4</v>
      </c>
      <c r="I100" s="211"/>
      <c r="J100" s="212">
        <f>ROUND(I100*H100,2)</f>
        <v>0</v>
      </c>
      <c r="K100" s="208" t="s">
        <v>366</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142</v>
      </c>
      <c r="AT100" s="217" t="s">
        <v>137</v>
      </c>
      <c r="AU100" s="217" t="s">
        <v>82</v>
      </c>
      <c r="AY100" s="19" t="s">
        <v>134</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142</v>
      </c>
      <c r="BM100" s="217" t="s">
        <v>175</v>
      </c>
    </row>
    <row r="101" s="2" customFormat="1">
      <c r="A101" s="40"/>
      <c r="B101" s="41"/>
      <c r="C101" s="42"/>
      <c r="D101" s="219" t="s">
        <v>143</v>
      </c>
      <c r="E101" s="42"/>
      <c r="F101" s="220" t="s">
        <v>841</v>
      </c>
      <c r="G101" s="42"/>
      <c r="H101" s="42"/>
      <c r="I101" s="221"/>
      <c r="J101" s="42"/>
      <c r="K101" s="42"/>
      <c r="L101" s="46"/>
      <c r="M101" s="278"/>
      <c r="N101" s="279"/>
      <c r="O101" s="280"/>
      <c r="P101" s="280"/>
      <c r="Q101" s="280"/>
      <c r="R101" s="280"/>
      <c r="S101" s="280"/>
      <c r="T101" s="281"/>
      <c r="U101" s="40"/>
      <c r="V101" s="40"/>
      <c r="W101" s="40"/>
      <c r="X101" s="40"/>
      <c r="Y101" s="40"/>
      <c r="Z101" s="40"/>
      <c r="AA101" s="40"/>
      <c r="AB101" s="40"/>
      <c r="AC101" s="40"/>
      <c r="AD101" s="40"/>
      <c r="AE101" s="40"/>
      <c r="AT101" s="19" t="s">
        <v>143</v>
      </c>
      <c r="AU101" s="19" t="s">
        <v>82</v>
      </c>
    </row>
    <row r="102" s="2" customFormat="1" ht="6.96" customHeight="1">
      <c r="A102" s="40"/>
      <c r="B102" s="61"/>
      <c r="C102" s="62"/>
      <c r="D102" s="62"/>
      <c r="E102" s="62"/>
      <c r="F102" s="62"/>
      <c r="G102" s="62"/>
      <c r="H102" s="62"/>
      <c r="I102" s="62"/>
      <c r="J102" s="62"/>
      <c r="K102" s="62"/>
      <c r="L102" s="46"/>
      <c r="M102" s="40"/>
      <c r="O102" s="40"/>
      <c r="P102" s="40"/>
      <c r="Q102" s="40"/>
      <c r="R102" s="40"/>
      <c r="S102" s="40"/>
      <c r="T102" s="40"/>
      <c r="U102" s="40"/>
      <c r="V102" s="40"/>
      <c r="W102" s="40"/>
      <c r="X102" s="40"/>
      <c r="Y102" s="40"/>
      <c r="Z102" s="40"/>
      <c r="AA102" s="40"/>
      <c r="AB102" s="40"/>
      <c r="AC102" s="40"/>
      <c r="AD102" s="40"/>
      <c r="AE102" s="40"/>
    </row>
  </sheetData>
  <sheetProtection sheet="1" autoFilter="0" formatColumns="0" formatRows="0" objects="1" scenarios="1" spinCount="100000" saltValue="vLU8HtmNEfZ5vxg+eQn5w91z460Q3N5UzcuhVvELol2RopBQ9fcbFBeUnUrcVuMgZDaI85wZMqj+XTPJEjTU2g==" hashValue="VYsprEgPcr5Hw2PM7h3VGkwsQVZrHB8M8X6U0g1bCtNsmLj3QCGpsId8rTw2Mm1yDTWaD3mrqQt2PwM54NfzuQ==" algorithmName="SHA-512" password="CB6D"/>
  <autoFilter ref="C81:K10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Zahradní, Chomutov-m 8.2+8.3</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842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ROUND((SUM(BE80:BE111)),  2)</f>
        <v>0</v>
      </c>
      <c r="G33" s="40"/>
      <c r="H33" s="40"/>
      <c r="I33" s="150">
        <v>0.20999999999999999</v>
      </c>
      <c r="J33" s="149">
        <f>ROUND(((SUM(BE80:BE111))*I33),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ROUND((SUM(BF80:BF111)),  2)</f>
        <v>0</v>
      </c>
      <c r="G34" s="40"/>
      <c r="H34" s="40"/>
      <c r="I34" s="150">
        <v>0.14999999999999999</v>
      </c>
      <c r="J34" s="149">
        <f>ROUND(((SUM(BF80:BF111))*I34),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ROUND((SUM(BG80:BG111)),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ROUND((SUM(BH80:BH111)),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ROUND((SUM(BI80:BI111)),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Zahradní, Chomutov-m 8.2+8.3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08.2-e - VZT</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843</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119</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INFRASTRUKTURA ZŠ CHOMUTOV - učebna pří.vědy -ZŠ Zahradní, Chomutov-m 8.2+8.3</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SO 08.2-e - VZT</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21</v>
      </c>
      <c r="D74" s="42"/>
      <c r="E74" s="42"/>
      <c r="F74" s="29" t="str">
        <f>F12</f>
        <v xml:space="preserve"> </v>
      </c>
      <c r="G74" s="42"/>
      <c r="H74" s="42"/>
      <c r="I74" s="34" t="s">
        <v>23</v>
      </c>
      <c r="J74" s="74" t="str">
        <f>IF(J12="","",J12)</f>
        <v>12. 1. 2022</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25</v>
      </c>
      <c r="D76" s="42"/>
      <c r="E76" s="42"/>
      <c r="F76" s="29" t="str">
        <f>E15</f>
        <v xml:space="preserve"> </v>
      </c>
      <c r="G76" s="42"/>
      <c r="H76" s="42"/>
      <c r="I76" s="34" t="s">
        <v>30</v>
      </c>
      <c r="J76" s="38" t="str">
        <f>E21</f>
        <v xml:space="preserve"> </v>
      </c>
      <c r="K76" s="42"/>
      <c r="L76" s="136"/>
      <c r="S76" s="40"/>
      <c r="T76" s="40"/>
      <c r="U76" s="40"/>
      <c r="V76" s="40"/>
      <c r="W76" s="40"/>
      <c r="X76" s="40"/>
      <c r="Y76" s="40"/>
      <c r="Z76" s="40"/>
      <c r="AA76" s="40"/>
      <c r="AB76" s="40"/>
      <c r="AC76" s="40"/>
      <c r="AD76" s="40"/>
      <c r="AE76" s="40"/>
    </row>
    <row r="77" s="2" customFormat="1" ht="25.65" customHeight="1">
      <c r="A77" s="40"/>
      <c r="B77" s="41"/>
      <c r="C77" s="34" t="s">
        <v>28</v>
      </c>
      <c r="D77" s="42"/>
      <c r="E77" s="42"/>
      <c r="F77" s="29" t="str">
        <f>IF(E18="","",E18)</f>
        <v>Vyplň údaj</v>
      </c>
      <c r="G77" s="42"/>
      <c r="H77" s="42"/>
      <c r="I77" s="34" t="s">
        <v>32</v>
      </c>
      <c r="J77" s="38" t="str">
        <f>E24</f>
        <v>Ing. Kateřina Tumpachová</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1" customFormat="1" ht="29.28" customHeight="1">
      <c r="A79" s="179"/>
      <c r="B79" s="180"/>
      <c r="C79" s="181" t="s">
        <v>120</v>
      </c>
      <c r="D79" s="182" t="s">
        <v>57</v>
      </c>
      <c r="E79" s="182" t="s">
        <v>53</v>
      </c>
      <c r="F79" s="182" t="s">
        <v>54</v>
      </c>
      <c r="G79" s="182" t="s">
        <v>121</v>
      </c>
      <c r="H79" s="182" t="s">
        <v>122</v>
      </c>
      <c r="I79" s="182" t="s">
        <v>123</v>
      </c>
      <c r="J79" s="182" t="s">
        <v>103</v>
      </c>
      <c r="K79" s="183" t="s">
        <v>124</v>
      </c>
      <c r="L79" s="184"/>
      <c r="M79" s="94" t="s">
        <v>19</v>
      </c>
      <c r="N79" s="95" t="s">
        <v>42</v>
      </c>
      <c r="O79" s="95" t="s">
        <v>125</v>
      </c>
      <c r="P79" s="95" t="s">
        <v>126</v>
      </c>
      <c r="Q79" s="95" t="s">
        <v>127</v>
      </c>
      <c r="R79" s="95" t="s">
        <v>128</v>
      </c>
      <c r="S79" s="95" t="s">
        <v>129</v>
      </c>
      <c r="T79" s="96" t="s">
        <v>130</v>
      </c>
      <c r="U79" s="179"/>
      <c r="V79" s="179"/>
      <c r="W79" s="179"/>
      <c r="X79" s="179"/>
      <c r="Y79" s="179"/>
      <c r="Z79" s="179"/>
      <c r="AA79" s="179"/>
      <c r="AB79" s="179"/>
      <c r="AC79" s="179"/>
      <c r="AD79" s="179"/>
      <c r="AE79" s="179"/>
    </row>
    <row r="80" s="2" customFormat="1" ht="22.8" customHeight="1">
      <c r="A80" s="40"/>
      <c r="B80" s="41"/>
      <c r="C80" s="101" t="s">
        <v>131</v>
      </c>
      <c r="D80" s="42"/>
      <c r="E80" s="42"/>
      <c r="F80" s="42"/>
      <c r="G80" s="42"/>
      <c r="H80" s="42"/>
      <c r="I80" s="42"/>
      <c r="J80" s="185">
        <f>BK80</f>
        <v>0</v>
      </c>
      <c r="K80" s="42"/>
      <c r="L80" s="46"/>
      <c r="M80" s="97"/>
      <c r="N80" s="186"/>
      <c r="O80" s="98"/>
      <c r="P80" s="187">
        <f>P81</f>
        <v>0</v>
      </c>
      <c r="Q80" s="98"/>
      <c r="R80" s="187">
        <f>R81</f>
        <v>0</v>
      </c>
      <c r="S80" s="98"/>
      <c r="T80" s="188">
        <f>T81</f>
        <v>0</v>
      </c>
      <c r="U80" s="40"/>
      <c r="V80" s="40"/>
      <c r="W80" s="40"/>
      <c r="X80" s="40"/>
      <c r="Y80" s="40"/>
      <c r="Z80" s="40"/>
      <c r="AA80" s="40"/>
      <c r="AB80" s="40"/>
      <c r="AC80" s="40"/>
      <c r="AD80" s="40"/>
      <c r="AE80" s="40"/>
      <c r="AT80" s="19" t="s">
        <v>71</v>
      </c>
      <c r="AU80" s="19" t="s">
        <v>104</v>
      </c>
      <c r="BK80" s="189">
        <f>BK81</f>
        <v>0</v>
      </c>
    </row>
    <row r="81" s="12" customFormat="1" ht="25.92" customHeight="1">
      <c r="A81" s="12"/>
      <c r="B81" s="190"/>
      <c r="C81" s="191"/>
      <c r="D81" s="192" t="s">
        <v>71</v>
      </c>
      <c r="E81" s="193" t="s">
        <v>699</v>
      </c>
      <c r="F81" s="193" t="s">
        <v>844</v>
      </c>
      <c r="G81" s="191"/>
      <c r="H81" s="191"/>
      <c r="I81" s="194"/>
      <c r="J81" s="195">
        <f>BK81</f>
        <v>0</v>
      </c>
      <c r="K81" s="191"/>
      <c r="L81" s="196"/>
      <c r="M81" s="197"/>
      <c r="N81" s="198"/>
      <c r="O81" s="198"/>
      <c r="P81" s="199">
        <f>SUM(P82:P111)</f>
        <v>0</v>
      </c>
      <c r="Q81" s="198"/>
      <c r="R81" s="199">
        <f>SUM(R82:R111)</f>
        <v>0</v>
      </c>
      <c r="S81" s="198"/>
      <c r="T81" s="200">
        <f>SUM(T82:T111)</f>
        <v>0</v>
      </c>
      <c r="U81" s="12"/>
      <c r="V81" s="12"/>
      <c r="W81" s="12"/>
      <c r="X81" s="12"/>
      <c r="Y81" s="12"/>
      <c r="Z81" s="12"/>
      <c r="AA81" s="12"/>
      <c r="AB81" s="12"/>
      <c r="AC81" s="12"/>
      <c r="AD81" s="12"/>
      <c r="AE81" s="12"/>
      <c r="AR81" s="201" t="s">
        <v>80</v>
      </c>
      <c r="AT81" s="202" t="s">
        <v>71</v>
      </c>
      <c r="AU81" s="202" t="s">
        <v>72</v>
      </c>
      <c r="AY81" s="201" t="s">
        <v>134</v>
      </c>
      <c r="BK81" s="203">
        <f>SUM(BK82:BK111)</f>
        <v>0</v>
      </c>
    </row>
    <row r="82" s="2" customFormat="1" ht="16.5" customHeight="1">
      <c r="A82" s="40"/>
      <c r="B82" s="41"/>
      <c r="C82" s="206" t="s">
        <v>80</v>
      </c>
      <c r="D82" s="206" t="s">
        <v>137</v>
      </c>
      <c r="E82" s="207" t="s">
        <v>845</v>
      </c>
      <c r="F82" s="208" t="s">
        <v>846</v>
      </c>
      <c r="G82" s="209" t="s">
        <v>703</v>
      </c>
      <c r="H82" s="210">
        <v>1</v>
      </c>
      <c r="I82" s="211"/>
      <c r="J82" s="212">
        <f>ROUND(I82*H82,2)</f>
        <v>0</v>
      </c>
      <c r="K82" s="208" t="s">
        <v>19</v>
      </c>
      <c r="L82" s="46"/>
      <c r="M82" s="213" t="s">
        <v>19</v>
      </c>
      <c r="N82" s="214" t="s">
        <v>43</v>
      </c>
      <c r="O82" s="86"/>
      <c r="P82" s="215">
        <f>O82*H82</f>
        <v>0</v>
      </c>
      <c r="Q82" s="215">
        <v>0</v>
      </c>
      <c r="R82" s="215">
        <f>Q82*H82</f>
        <v>0</v>
      </c>
      <c r="S82" s="215">
        <v>0</v>
      </c>
      <c r="T82" s="216">
        <f>S82*H82</f>
        <v>0</v>
      </c>
      <c r="U82" s="40"/>
      <c r="V82" s="40"/>
      <c r="W82" s="40"/>
      <c r="X82" s="40"/>
      <c r="Y82" s="40"/>
      <c r="Z82" s="40"/>
      <c r="AA82" s="40"/>
      <c r="AB82" s="40"/>
      <c r="AC82" s="40"/>
      <c r="AD82" s="40"/>
      <c r="AE82" s="40"/>
      <c r="AR82" s="217" t="s">
        <v>142</v>
      </c>
      <c r="AT82" s="217" t="s">
        <v>137</v>
      </c>
      <c r="AU82" s="217" t="s">
        <v>80</v>
      </c>
      <c r="AY82" s="19" t="s">
        <v>134</v>
      </c>
      <c r="BE82" s="218">
        <f>IF(N82="základní",J82,0)</f>
        <v>0</v>
      </c>
      <c r="BF82" s="218">
        <f>IF(N82="snížená",J82,0)</f>
        <v>0</v>
      </c>
      <c r="BG82" s="218">
        <f>IF(N82="zákl. přenesená",J82,0)</f>
        <v>0</v>
      </c>
      <c r="BH82" s="218">
        <f>IF(N82="sníž. přenesená",J82,0)</f>
        <v>0</v>
      </c>
      <c r="BI82" s="218">
        <f>IF(N82="nulová",J82,0)</f>
        <v>0</v>
      </c>
      <c r="BJ82" s="19" t="s">
        <v>80</v>
      </c>
      <c r="BK82" s="218">
        <f>ROUND(I82*H82,2)</f>
        <v>0</v>
      </c>
      <c r="BL82" s="19" t="s">
        <v>142</v>
      </c>
      <c r="BM82" s="217" t="s">
        <v>82</v>
      </c>
    </row>
    <row r="83" s="2" customFormat="1">
      <c r="A83" s="40"/>
      <c r="B83" s="41"/>
      <c r="C83" s="42"/>
      <c r="D83" s="219" t="s">
        <v>143</v>
      </c>
      <c r="E83" s="42"/>
      <c r="F83" s="220" t="s">
        <v>846</v>
      </c>
      <c r="G83" s="42"/>
      <c r="H83" s="42"/>
      <c r="I83" s="221"/>
      <c r="J83" s="42"/>
      <c r="K83" s="42"/>
      <c r="L83" s="46"/>
      <c r="M83" s="222"/>
      <c r="N83" s="223"/>
      <c r="O83" s="86"/>
      <c r="P83" s="86"/>
      <c r="Q83" s="86"/>
      <c r="R83" s="86"/>
      <c r="S83" s="86"/>
      <c r="T83" s="87"/>
      <c r="U83" s="40"/>
      <c r="V83" s="40"/>
      <c r="W83" s="40"/>
      <c r="X83" s="40"/>
      <c r="Y83" s="40"/>
      <c r="Z83" s="40"/>
      <c r="AA83" s="40"/>
      <c r="AB83" s="40"/>
      <c r="AC83" s="40"/>
      <c r="AD83" s="40"/>
      <c r="AE83" s="40"/>
      <c r="AT83" s="19" t="s">
        <v>143</v>
      </c>
      <c r="AU83" s="19" t="s">
        <v>80</v>
      </c>
    </row>
    <row r="84" s="2" customFormat="1" ht="16.5" customHeight="1">
      <c r="A84" s="40"/>
      <c r="B84" s="41"/>
      <c r="C84" s="206" t="s">
        <v>82</v>
      </c>
      <c r="D84" s="206" t="s">
        <v>137</v>
      </c>
      <c r="E84" s="207" t="s">
        <v>847</v>
      </c>
      <c r="F84" s="208" t="s">
        <v>848</v>
      </c>
      <c r="G84" s="209" t="s">
        <v>703</v>
      </c>
      <c r="H84" s="210">
        <v>4</v>
      </c>
      <c r="I84" s="211"/>
      <c r="J84" s="212">
        <f>ROUND(I84*H84,2)</f>
        <v>0</v>
      </c>
      <c r="K84" s="208" t="s">
        <v>19</v>
      </c>
      <c r="L84" s="46"/>
      <c r="M84" s="213" t="s">
        <v>19</v>
      </c>
      <c r="N84" s="214" t="s">
        <v>43</v>
      </c>
      <c r="O84" s="86"/>
      <c r="P84" s="215">
        <f>O84*H84</f>
        <v>0</v>
      </c>
      <c r="Q84" s="215">
        <v>0</v>
      </c>
      <c r="R84" s="215">
        <f>Q84*H84</f>
        <v>0</v>
      </c>
      <c r="S84" s="215">
        <v>0</v>
      </c>
      <c r="T84" s="216">
        <f>S84*H84</f>
        <v>0</v>
      </c>
      <c r="U84" s="40"/>
      <c r="V84" s="40"/>
      <c r="W84" s="40"/>
      <c r="X84" s="40"/>
      <c r="Y84" s="40"/>
      <c r="Z84" s="40"/>
      <c r="AA84" s="40"/>
      <c r="AB84" s="40"/>
      <c r="AC84" s="40"/>
      <c r="AD84" s="40"/>
      <c r="AE84" s="40"/>
      <c r="AR84" s="217" t="s">
        <v>142</v>
      </c>
      <c r="AT84" s="217" t="s">
        <v>137</v>
      </c>
      <c r="AU84" s="217" t="s">
        <v>80</v>
      </c>
      <c r="AY84" s="19" t="s">
        <v>134</v>
      </c>
      <c r="BE84" s="218">
        <f>IF(N84="základní",J84,0)</f>
        <v>0</v>
      </c>
      <c r="BF84" s="218">
        <f>IF(N84="snížená",J84,0)</f>
        <v>0</v>
      </c>
      <c r="BG84" s="218">
        <f>IF(N84="zákl. přenesená",J84,0)</f>
        <v>0</v>
      </c>
      <c r="BH84" s="218">
        <f>IF(N84="sníž. přenesená",J84,0)</f>
        <v>0</v>
      </c>
      <c r="BI84" s="218">
        <f>IF(N84="nulová",J84,0)</f>
        <v>0</v>
      </c>
      <c r="BJ84" s="19" t="s">
        <v>80</v>
      </c>
      <c r="BK84" s="218">
        <f>ROUND(I84*H84,2)</f>
        <v>0</v>
      </c>
      <c r="BL84" s="19" t="s">
        <v>142</v>
      </c>
      <c r="BM84" s="217" t="s">
        <v>142</v>
      </c>
    </row>
    <row r="85" s="2" customFormat="1">
      <c r="A85" s="40"/>
      <c r="B85" s="41"/>
      <c r="C85" s="42"/>
      <c r="D85" s="219" t="s">
        <v>143</v>
      </c>
      <c r="E85" s="42"/>
      <c r="F85" s="220" t="s">
        <v>848</v>
      </c>
      <c r="G85" s="42"/>
      <c r="H85" s="42"/>
      <c r="I85" s="221"/>
      <c r="J85" s="42"/>
      <c r="K85" s="42"/>
      <c r="L85" s="46"/>
      <c r="M85" s="222"/>
      <c r="N85" s="223"/>
      <c r="O85" s="86"/>
      <c r="P85" s="86"/>
      <c r="Q85" s="86"/>
      <c r="R85" s="86"/>
      <c r="S85" s="86"/>
      <c r="T85" s="87"/>
      <c r="U85" s="40"/>
      <c r="V85" s="40"/>
      <c r="W85" s="40"/>
      <c r="X85" s="40"/>
      <c r="Y85" s="40"/>
      <c r="Z85" s="40"/>
      <c r="AA85" s="40"/>
      <c r="AB85" s="40"/>
      <c r="AC85" s="40"/>
      <c r="AD85" s="40"/>
      <c r="AE85" s="40"/>
      <c r="AT85" s="19" t="s">
        <v>143</v>
      </c>
      <c r="AU85" s="19" t="s">
        <v>80</v>
      </c>
    </row>
    <row r="86" s="2" customFormat="1" ht="16.5" customHeight="1">
      <c r="A86" s="40"/>
      <c r="B86" s="41"/>
      <c r="C86" s="206" t="s">
        <v>148</v>
      </c>
      <c r="D86" s="206" t="s">
        <v>137</v>
      </c>
      <c r="E86" s="207" t="s">
        <v>849</v>
      </c>
      <c r="F86" s="208" t="s">
        <v>850</v>
      </c>
      <c r="G86" s="209" t="s">
        <v>703</v>
      </c>
      <c r="H86" s="210">
        <v>1</v>
      </c>
      <c r="I86" s="211"/>
      <c r="J86" s="212">
        <f>ROUND(I86*H86,2)</f>
        <v>0</v>
      </c>
      <c r="K86" s="208" t="s">
        <v>19</v>
      </c>
      <c r="L86" s="46"/>
      <c r="M86" s="213" t="s">
        <v>19</v>
      </c>
      <c r="N86" s="214"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142</v>
      </c>
      <c r="AT86" s="217" t="s">
        <v>137</v>
      </c>
      <c r="AU86" s="217" t="s">
        <v>80</v>
      </c>
      <c r="AY86" s="19" t="s">
        <v>134</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142</v>
      </c>
      <c r="BM86" s="217" t="s">
        <v>135</v>
      </c>
    </row>
    <row r="87" s="2" customFormat="1">
      <c r="A87" s="40"/>
      <c r="B87" s="41"/>
      <c r="C87" s="42"/>
      <c r="D87" s="219" t="s">
        <v>143</v>
      </c>
      <c r="E87" s="42"/>
      <c r="F87" s="220" t="s">
        <v>850</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143</v>
      </c>
      <c r="AU87" s="19" t="s">
        <v>80</v>
      </c>
    </row>
    <row r="88" s="2" customFormat="1" ht="16.5" customHeight="1">
      <c r="A88" s="40"/>
      <c r="B88" s="41"/>
      <c r="C88" s="206" t="s">
        <v>142</v>
      </c>
      <c r="D88" s="206" t="s">
        <v>137</v>
      </c>
      <c r="E88" s="207" t="s">
        <v>851</v>
      </c>
      <c r="F88" s="208" t="s">
        <v>852</v>
      </c>
      <c r="G88" s="209" t="s">
        <v>853</v>
      </c>
      <c r="H88" s="210">
        <v>1</v>
      </c>
      <c r="I88" s="211"/>
      <c r="J88" s="212">
        <f>ROUND(I88*H88,2)</f>
        <v>0</v>
      </c>
      <c r="K88" s="208" t="s">
        <v>19</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142</v>
      </c>
      <c r="AT88" s="217" t="s">
        <v>137</v>
      </c>
      <c r="AU88" s="217" t="s">
        <v>80</v>
      </c>
      <c r="AY88" s="19" t="s">
        <v>134</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142</v>
      </c>
      <c r="BM88" s="217" t="s">
        <v>154</v>
      </c>
    </row>
    <row r="89" s="2" customFormat="1">
      <c r="A89" s="40"/>
      <c r="B89" s="41"/>
      <c r="C89" s="42"/>
      <c r="D89" s="219" t="s">
        <v>143</v>
      </c>
      <c r="E89" s="42"/>
      <c r="F89" s="220" t="s">
        <v>852</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143</v>
      </c>
      <c r="AU89" s="19" t="s">
        <v>80</v>
      </c>
    </row>
    <row r="90" s="2" customFormat="1" ht="16.5" customHeight="1">
      <c r="A90" s="40"/>
      <c r="B90" s="41"/>
      <c r="C90" s="206" t="s">
        <v>155</v>
      </c>
      <c r="D90" s="206" t="s">
        <v>137</v>
      </c>
      <c r="E90" s="207" t="s">
        <v>854</v>
      </c>
      <c r="F90" s="208" t="s">
        <v>855</v>
      </c>
      <c r="G90" s="209" t="s">
        <v>853</v>
      </c>
      <c r="H90" s="210">
        <v>1</v>
      </c>
      <c r="I90" s="211"/>
      <c r="J90" s="212">
        <f>ROUND(I90*H90,2)</f>
        <v>0</v>
      </c>
      <c r="K90" s="208" t="s">
        <v>19</v>
      </c>
      <c r="L90" s="46"/>
      <c r="M90" s="213" t="s">
        <v>19</v>
      </c>
      <c r="N90" s="214"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142</v>
      </c>
      <c r="AT90" s="217" t="s">
        <v>137</v>
      </c>
      <c r="AU90" s="217" t="s">
        <v>80</v>
      </c>
      <c r="AY90" s="19" t="s">
        <v>134</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142</v>
      </c>
      <c r="BM90" s="217" t="s">
        <v>158</v>
      </c>
    </row>
    <row r="91" s="2" customFormat="1">
      <c r="A91" s="40"/>
      <c r="B91" s="41"/>
      <c r="C91" s="42"/>
      <c r="D91" s="219" t="s">
        <v>143</v>
      </c>
      <c r="E91" s="42"/>
      <c r="F91" s="220" t="s">
        <v>855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143</v>
      </c>
      <c r="AU91" s="19" t="s">
        <v>80</v>
      </c>
    </row>
    <row r="92" s="2" customFormat="1" ht="16.5" customHeight="1">
      <c r="A92" s="40"/>
      <c r="B92" s="41"/>
      <c r="C92" s="206" t="s">
        <v>135</v>
      </c>
      <c r="D92" s="206" t="s">
        <v>137</v>
      </c>
      <c r="E92" s="207" t="s">
        <v>856</v>
      </c>
      <c r="F92" s="208" t="s">
        <v>220</v>
      </c>
      <c r="G92" s="209" t="s">
        <v>853</v>
      </c>
      <c r="H92" s="210">
        <v>1</v>
      </c>
      <c r="I92" s="211"/>
      <c r="J92" s="212">
        <f>ROUND(I92*H92,2)</f>
        <v>0</v>
      </c>
      <c r="K92" s="208" t="s">
        <v>19</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142</v>
      </c>
      <c r="AT92" s="217" t="s">
        <v>137</v>
      </c>
      <c r="AU92" s="217" t="s">
        <v>80</v>
      </c>
      <c r="AY92" s="19" t="s">
        <v>134</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142</v>
      </c>
      <c r="BM92" s="217" t="s">
        <v>162</v>
      </c>
    </row>
    <row r="93" s="2" customFormat="1">
      <c r="A93" s="40"/>
      <c r="B93" s="41"/>
      <c r="C93" s="42"/>
      <c r="D93" s="219" t="s">
        <v>143</v>
      </c>
      <c r="E93" s="42"/>
      <c r="F93" s="220" t="s">
        <v>220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143</v>
      </c>
      <c r="AU93" s="19" t="s">
        <v>80</v>
      </c>
    </row>
    <row r="94" s="2" customFormat="1" ht="16.5" customHeight="1">
      <c r="A94" s="40"/>
      <c r="B94" s="41"/>
      <c r="C94" s="206" t="s">
        <v>169</v>
      </c>
      <c r="D94" s="206" t="s">
        <v>137</v>
      </c>
      <c r="E94" s="207" t="s">
        <v>857</v>
      </c>
      <c r="F94" s="208" t="s">
        <v>858</v>
      </c>
      <c r="G94" s="209" t="s">
        <v>853</v>
      </c>
      <c r="H94" s="210">
        <v>1</v>
      </c>
      <c r="I94" s="211"/>
      <c r="J94" s="212">
        <f>ROUND(I94*H94,2)</f>
        <v>0</v>
      </c>
      <c r="K94" s="208" t="s">
        <v>19</v>
      </c>
      <c r="L94" s="46"/>
      <c r="M94" s="213" t="s">
        <v>19</v>
      </c>
      <c r="N94" s="214" t="s">
        <v>43</v>
      </c>
      <c r="O94" s="86"/>
      <c r="P94" s="215">
        <f>O94*H94</f>
        <v>0</v>
      </c>
      <c r="Q94" s="215">
        <v>0</v>
      </c>
      <c r="R94" s="215">
        <f>Q94*H94</f>
        <v>0</v>
      </c>
      <c r="S94" s="215">
        <v>0</v>
      </c>
      <c r="T94" s="216">
        <f>S94*H94</f>
        <v>0</v>
      </c>
      <c r="U94" s="40"/>
      <c r="V94" s="40"/>
      <c r="W94" s="40"/>
      <c r="X94" s="40"/>
      <c r="Y94" s="40"/>
      <c r="Z94" s="40"/>
      <c r="AA94" s="40"/>
      <c r="AB94" s="40"/>
      <c r="AC94" s="40"/>
      <c r="AD94" s="40"/>
      <c r="AE94" s="40"/>
      <c r="AR94" s="217" t="s">
        <v>142</v>
      </c>
      <c r="AT94" s="217" t="s">
        <v>137</v>
      </c>
      <c r="AU94" s="217" t="s">
        <v>80</v>
      </c>
      <c r="AY94" s="19" t="s">
        <v>134</v>
      </c>
      <c r="BE94" s="218">
        <f>IF(N94="základní",J94,0)</f>
        <v>0</v>
      </c>
      <c r="BF94" s="218">
        <f>IF(N94="snížená",J94,0)</f>
        <v>0</v>
      </c>
      <c r="BG94" s="218">
        <f>IF(N94="zákl. přenesená",J94,0)</f>
        <v>0</v>
      </c>
      <c r="BH94" s="218">
        <f>IF(N94="sníž. přenesená",J94,0)</f>
        <v>0</v>
      </c>
      <c r="BI94" s="218">
        <f>IF(N94="nulová",J94,0)</f>
        <v>0</v>
      </c>
      <c r="BJ94" s="19" t="s">
        <v>80</v>
      </c>
      <c r="BK94" s="218">
        <f>ROUND(I94*H94,2)</f>
        <v>0</v>
      </c>
      <c r="BL94" s="19" t="s">
        <v>142</v>
      </c>
      <c r="BM94" s="217" t="s">
        <v>172</v>
      </c>
    </row>
    <row r="95" s="2" customFormat="1">
      <c r="A95" s="40"/>
      <c r="B95" s="41"/>
      <c r="C95" s="42"/>
      <c r="D95" s="219" t="s">
        <v>143</v>
      </c>
      <c r="E95" s="42"/>
      <c r="F95" s="220" t="s">
        <v>858</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143</v>
      </c>
      <c r="AU95" s="19" t="s">
        <v>80</v>
      </c>
    </row>
    <row r="96" s="2" customFormat="1" ht="16.5" customHeight="1">
      <c r="A96" s="40"/>
      <c r="B96" s="41"/>
      <c r="C96" s="206" t="s">
        <v>154</v>
      </c>
      <c r="D96" s="206" t="s">
        <v>137</v>
      </c>
      <c r="E96" s="207" t="s">
        <v>859</v>
      </c>
      <c r="F96" s="208" t="s">
        <v>860</v>
      </c>
      <c r="G96" s="209" t="s">
        <v>853</v>
      </c>
      <c r="H96" s="210">
        <v>1</v>
      </c>
      <c r="I96" s="211"/>
      <c r="J96" s="212">
        <f>ROUND(I96*H96,2)</f>
        <v>0</v>
      </c>
      <c r="K96" s="208" t="s">
        <v>19</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142</v>
      </c>
      <c r="AT96" s="217" t="s">
        <v>137</v>
      </c>
      <c r="AU96" s="217" t="s">
        <v>80</v>
      </c>
      <c r="AY96" s="19" t="s">
        <v>134</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142</v>
      </c>
      <c r="BM96" s="217" t="s">
        <v>175</v>
      </c>
    </row>
    <row r="97" s="2" customFormat="1">
      <c r="A97" s="40"/>
      <c r="B97" s="41"/>
      <c r="C97" s="42"/>
      <c r="D97" s="219" t="s">
        <v>143</v>
      </c>
      <c r="E97" s="42"/>
      <c r="F97" s="220" t="s">
        <v>860</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143</v>
      </c>
      <c r="AU97" s="19" t="s">
        <v>80</v>
      </c>
    </row>
    <row r="98" s="2" customFormat="1" ht="16.5" customHeight="1">
      <c r="A98" s="40"/>
      <c r="B98" s="41"/>
      <c r="C98" s="206" t="s">
        <v>176</v>
      </c>
      <c r="D98" s="206" t="s">
        <v>137</v>
      </c>
      <c r="E98" s="207" t="s">
        <v>861</v>
      </c>
      <c r="F98" s="208" t="s">
        <v>862</v>
      </c>
      <c r="G98" s="209" t="s">
        <v>853</v>
      </c>
      <c r="H98" s="210">
        <v>1</v>
      </c>
      <c r="I98" s="211"/>
      <c r="J98" s="212">
        <f>ROUND(I98*H98,2)</f>
        <v>0</v>
      </c>
      <c r="K98" s="208" t="s">
        <v>19</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142</v>
      </c>
      <c r="AT98" s="217" t="s">
        <v>137</v>
      </c>
      <c r="AU98" s="217" t="s">
        <v>80</v>
      </c>
      <c r="AY98" s="19" t="s">
        <v>134</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142</v>
      </c>
      <c r="BM98" s="217" t="s">
        <v>179</v>
      </c>
    </row>
    <row r="99" s="2" customFormat="1">
      <c r="A99" s="40"/>
      <c r="B99" s="41"/>
      <c r="C99" s="42"/>
      <c r="D99" s="219" t="s">
        <v>143</v>
      </c>
      <c r="E99" s="42"/>
      <c r="F99" s="220" t="s">
        <v>862</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143</v>
      </c>
      <c r="AU99" s="19" t="s">
        <v>80</v>
      </c>
    </row>
    <row r="100" s="2" customFormat="1" ht="16.5" customHeight="1">
      <c r="A100" s="40"/>
      <c r="B100" s="41"/>
      <c r="C100" s="206" t="s">
        <v>158</v>
      </c>
      <c r="D100" s="206" t="s">
        <v>137</v>
      </c>
      <c r="E100" s="207" t="s">
        <v>863</v>
      </c>
      <c r="F100" s="208" t="s">
        <v>864</v>
      </c>
      <c r="G100" s="209" t="s">
        <v>853</v>
      </c>
      <c r="H100" s="210">
        <v>1</v>
      </c>
      <c r="I100" s="211"/>
      <c r="J100" s="212">
        <f>ROUND(I100*H100,2)</f>
        <v>0</v>
      </c>
      <c r="K100" s="208" t="s">
        <v>19</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142</v>
      </c>
      <c r="AT100" s="217" t="s">
        <v>137</v>
      </c>
      <c r="AU100" s="217" t="s">
        <v>80</v>
      </c>
      <c r="AY100" s="19" t="s">
        <v>134</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142</v>
      </c>
      <c r="BM100" s="217" t="s">
        <v>190</v>
      </c>
    </row>
    <row r="101" s="2" customFormat="1">
      <c r="A101" s="40"/>
      <c r="B101" s="41"/>
      <c r="C101" s="42"/>
      <c r="D101" s="219" t="s">
        <v>143</v>
      </c>
      <c r="E101" s="42"/>
      <c r="F101" s="220" t="s">
        <v>864</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143</v>
      </c>
      <c r="AU101" s="19" t="s">
        <v>80</v>
      </c>
    </row>
    <row r="102" s="2" customFormat="1" ht="16.5" customHeight="1">
      <c r="A102" s="40"/>
      <c r="B102" s="41"/>
      <c r="C102" s="206" t="s">
        <v>193</v>
      </c>
      <c r="D102" s="206" t="s">
        <v>137</v>
      </c>
      <c r="E102" s="207" t="s">
        <v>865</v>
      </c>
      <c r="F102" s="208" t="s">
        <v>866</v>
      </c>
      <c r="G102" s="209" t="s">
        <v>853</v>
      </c>
      <c r="H102" s="210">
        <v>1</v>
      </c>
      <c r="I102" s="211"/>
      <c r="J102" s="212">
        <f>ROUND(I102*H102,2)</f>
        <v>0</v>
      </c>
      <c r="K102" s="208" t="s">
        <v>19</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142</v>
      </c>
      <c r="AT102" s="217" t="s">
        <v>137</v>
      </c>
      <c r="AU102" s="217" t="s">
        <v>80</v>
      </c>
      <c r="AY102" s="19" t="s">
        <v>134</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142</v>
      </c>
      <c r="BM102" s="217" t="s">
        <v>196</v>
      </c>
    </row>
    <row r="103" s="2" customFormat="1">
      <c r="A103" s="40"/>
      <c r="B103" s="41"/>
      <c r="C103" s="42"/>
      <c r="D103" s="219" t="s">
        <v>143</v>
      </c>
      <c r="E103" s="42"/>
      <c r="F103" s="220" t="s">
        <v>866</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143</v>
      </c>
      <c r="AU103" s="19" t="s">
        <v>80</v>
      </c>
    </row>
    <row r="104" s="2" customFormat="1" ht="16.5" customHeight="1">
      <c r="A104" s="40"/>
      <c r="B104" s="41"/>
      <c r="C104" s="206" t="s">
        <v>162</v>
      </c>
      <c r="D104" s="206" t="s">
        <v>137</v>
      </c>
      <c r="E104" s="207" t="s">
        <v>867</v>
      </c>
      <c r="F104" s="208" t="s">
        <v>868</v>
      </c>
      <c r="G104" s="209" t="s">
        <v>869</v>
      </c>
      <c r="H104" s="210">
        <v>6</v>
      </c>
      <c r="I104" s="211"/>
      <c r="J104" s="212">
        <f>ROUND(I104*H104,2)</f>
        <v>0</v>
      </c>
      <c r="K104" s="208" t="s">
        <v>19</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142</v>
      </c>
      <c r="AT104" s="217" t="s">
        <v>137</v>
      </c>
      <c r="AU104" s="217" t="s">
        <v>80</v>
      </c>
      <c r="AY104" s="19" t="s">
        <v>134</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142</v>
      </c>
      <c r="BM104" s="217" t="s">
        <v>200</v>
      </c>
    </row>
    <row r="105" s="2" customFormat="1">
      <c r="A105" s="40"/>
      <c r="B105" s="41"/>
      <c r="C105" s="42"/>
      <c r="D105" s="219" t="s">
        <v>143</v>
      </c>
      <c r="E105" s="42"/>
      <c r="F105" s="220" t="s">
        <v>868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143</v>
      </c>
      <c r="AU105" s="19" t="s">
        <v>80</v>
      </c>
    </row>
    <row r="106" s="2" customFormat="1" ht="16.5" customHeight="1">
      <c r="A106" s="40"/>
      <c r="B106" s="41"/>
      <c r="C106" s="206" t="s">
        <v>202</v>
      </c>
      <c r="D106" s="206" t="s">
        <v>137</v>
      </c>
      <c r="E106" s="207" t="s">
        <v>870</v>
      </c>
      <c r="F106" s="208" t="s">
        <v>871</v>
      </c>
      <c r="G106" s="209" t="s">
        <v>869</v>
      </c>
      <c r="H106" s="210">
        <v>9</v>
      </c>
      <c r="I106" s="211"/>
      <c r="J106" s="212">
        <f>ROUND(I106*H106,2)</f>
        <v>0</v>
      </c>
      <c r="K106" s="208" t="s">
        <v>19</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142</v>
      </c>
      <c r="AT106" s="217" t="s">
        <v>137</v>
      </c>
      <c r="AU106" s="217" t="s">
        <v>80</v>
      </c>
      <c r="AY106" s="19" t="s">
        <v>134</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142</v>
      </c>
      <c r="BM106" s="217" t="s">
        <v>205</v>
      </c>
    </row>
    <row r="107" s="2" customFormat="1">
      <c r="A107" s="40"/>
      <c r="B107" s="41"/>
      <c r="C107" s="42"/>
      <c r="D107" s="219" t="s">
        <v>143</v>
      </c>
      <c r="E107" s="42"/>
      <c r="F107" s="220" t="s">
        <v>871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143</v>
      </c>
      <c r="AU107" s="19" t="s">
        <v>80</v>
      </c>
    </row>
    <row r="108" s="2" customFormat="1" ht="16.5" customHeight="1">
      <c r="A108" s="40"/>
      <c r="B108" s="41"/>
      <c r="C108" s="206" t="s">
        <v>172</v>
      </c>
      <c r="D108" s="206" t="s">
        <v>137</v>
      </c>
      <c r="E108" s="207" t="s">
        <v>872</v>
      </c>
      <c r="F108" s="208" t="s">
        <v>873</v>
      </c>
      <c r="G108" s="209" t="s">
        <v>703</v>
      </c>
      <c r="H108" s="210">
        <v>1</v>
      </c>
      <c r="I108" s="211"/>
      <c r="J108" s="212">
        <f>ROUND(I108*H108,2)</f>
        <v>0</v>
      </c>
      <c r="K108" s="208" t="s">
        <v>19</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142</v>
      </c>
      <c r="AT108" s="217" t="s">
        <v>137</v>
      </c>
      <c r="AU108" s="217" t="s">
        <v>80</v>
      </c>
      <c r="AY108" s="19" t="s">
        <v>134</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142</v>
      </c>
      <c r="BM108" s="217" t="s">
        <v>209</v>
      </c>
    </row>
    <row r="109" s="2" customFormat="1">
      <c r="A109" s="40"/>
      <c r="B109" s="41"/>
      <c r="C109" s="42"/>
      <c r="D109" s="219" t="s">
        <v>143</v>
      </c>
      <c r="E109" s="42"/>
      <c r="F109" s="220" t="s">
        <v>873</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143</v>
      </c>
      <c r="AU109" s="19" t="s">
        <v>80</v>
      </c>
    </row>
    <row r="110" s="2" customFormat="1" ht="16.5" customHeight="1">
      <c r="A110" s="40"/>
      <c r="B110" s="41"/>
      <c r="C110" s="206" t="s">
        <v>8</v>
      </c>
      <c r="D110" s="206" t="s">
        <v>137</v>
      </c>
      <c r="E110" s="207" t="s">
        <v>874</v>
      </c>
      <c r="F110" s="208" t="s">
        <v>875</v>
      </c>
      <c r="G110" s="209" t="s">
        <v>703</v>
      </c>
      <c r="H110" s="210">
        <v>1</v>
      </c>
      <c r="I110" s="211"/>
      <c r="J110" s="212">
        <f>ROUND(I110*H110,2)</f>
        <v>0</v>
      </c>
      <c r="K110" s="208" t="s">
        <v>19</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142</v>
      </c>
      <c r="AT110" s="217" t="s">
        <v>137</v>
      </c>
      <c r="AU110" s="217" t="s">
        <v>80</v>
      </c>
      <c r="AY110" s="19" t="s">
        <v>134</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142</v>
      </c>
      <c r="BM110" s="217" t="s">
        <v>212</v>
      </c>
    </row>
    <row r="111" s="2" customFormat="1">
      <c r="A111" s="40"/>
      <c r="B111" s="41"/>
      <c r="C111" s="42"/>
      <c r="D111" s="219" t="s">
        <v>143</v>
      </c>
      <c r="E111" s="42"/>
      <c r="F111" s="220" t="s">
        <v>875</v>
      </c>
      <c r="G111" s="42"/>
      <c r="H111" s="42"/>
      <c r="I111" s="221"/>
      <c r="J111" s="42"/>
      <c r="K111" s="42"/>
      <c r="L111" s="46"/>
      <c r="M111" s="278"/>
      <c r="N111" s="279"/>
      <c r="O111" s="280"/>
      <c r="P111" s="280"/>
      <c r="Q111" s="280"/>
      <c r="R111" s="280"/>
      <c r="S111" s="280"/>
      <c r="T111" s="281"/>
      <c r="U111" s="40"/>
      <c r="V111" s="40"/>
      <c r="W111" s="40"/>
      <c r="X111" s="40"/>
      <c r="Y111" s="40"/>
      <c r="Z111" s="40"/>
      <c r="AA111" s="40"/>
      <c r="AB111" s="40"/>
      <c r="AC111" s="40"/>
      <c r="AD111" s="40"/>
      <c r="AE111" s="40"/>
      <c r="AT111" s="19" t="s">
        <v>143</v>
      </c>
      <c r="AU111" s="19" t="s">
        <v>80</v>
      </c>
    </row>
    <row r="112" s="2" customFormat="1" ht="6.96" customHeight="1">
      <c r="A112" s="40"/>
      <c r="B112" s="61"/>
      <c r="C112" s="62"/>
      <c r="D112" s="62"/>
      <c r="E112" s="62"/>
      <c r="F112" s="62"/>
      <c r="G112" s="62"/>
      <c r="H112" s="62"/>
      <c r="I112" s="62"/>
      <c r="J112" s="62"/>
      <c r="K112" s="62"/>
      <c r="L112" s="46"/>
      <c r="M112" s="40"/>
      <c r="O112" s="40"/>
      <c r="P112" s="40"/>
      <c r="Q112" s="40"/>
      <c r="R112" s="40"/>
      <c r="S112" s="40"/>
      <c r="T112" s="40"/>
      <c r="U112" s="40"/>
      <c r="V112" s="40"/>
      <c r="W112" s="40"/>
      <c r="X112" s="40"/>
      <c r="Y112" s="40"/>
      <c r="Z112" s="40"/>
      <c r="AA112" s="40"/>
      <c r="AB112" s="40"/>
      <c r="AC112" s="40"/>
      <c r="AD112" s="40"/>
      <c r="AE112" s="40"/>
    </row>
  </sheetData>
  <sheetProtection sheet="1" autoFilter="0" formatColumns="0" formatRows="0" objects="1" scenarios="1" spinCount="100000" saltValue="HN+BvpiXn10EdUpt+sBNyfiw2VbXcaL4E4lXsjshI9K/v/CEfBum6y6dZZWKbLXl3TFIPfYcp3h8YXumDlSPBw==" hashValue="hjqnTZ6kTJG93SRi3SwtDCryr719ZgrIpEvq4h0rnHqH49OXC5YdpWZY0ocBuHsfUAdN0m05F7UnbM0kcR0LvQ==" algorithmName="SHA-512" password="CB6D"/>
  <autoFilter ref="C79:K11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Zahradní, Chomutov-m 8.2+8.3</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876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ROUND((SUM(BE82:BE89)),  2)</f>
        <v>0</v>
      </c>
      <c r="G33" s="40"/>
      <c r="H33" s="40"/>
      <c r="I33" s="150">
        <v>0.20999999999999999</v>
      </c>
      <c r="J33" s="149">
        <f>ROUND(((SUM(BE82:BE89))*I33),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ROUND((SUM(BF82:BF89)),  2)</f>
        <v>0</v>
      </c>
      <c r="G34" s="40"/>
      <c r="H34" s="40"/>
      <c r="I34" s="150">
        <v>0.14999999999999999</v>
      </c>
      <c r="J34" s="149">
        <f>ROUND(((SUM(BF82:BF89))*I34),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Zahradní, Chomutov-m 8.2+8.3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08.2-VRN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596</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877</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878</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119</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pří.vědy -ZŠ Zahradní, Chomutov-m 8.2+8.3</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99</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SO 08.2-VRN - VRN</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120</v>
      </c>
      <c r="D81" s="182" t="s">
        <v>57</v>
      </c>
      <c r="E81" s="182" t="s">
        <v>53</v>
      </c>
      <c r="F81" s="182" t="s">
        <v>54</v>
      </c>
      <c r="G81" s="182" t="s">
        <v>121</v>
      </c>
      <c r="H81" s="182" t="s">
        <v>122</v>
      </c>
      <c r="I81" s="182" t="s">
        <v>123</v>
      </c>
      <c r="J81" s="182" t="s">
        <v>103</v>
      </c>
      <c r="K81" s="183" t="s">
        <v>124</v>
      </c>
      <c r="L81" s="184"/>
      <c r="M81" s="94" t="s">
        <v>19</v>
      </c>
      <c r="N81" s="95" t="s">
        <v>42</v>
      </c>
      <c r="O81" s="95" t="s">
        <v>125</v>
      </c>
      <c r="P81" s="95" t="s">
        <v>126</v>
      </c>
      <c r="Q81" s="95" t="s">
        <v>127</v>
      </c>
      <c r="R81" s="95" t="s">
        <v>128</v>
      </c>
      <c r="S81" s="95" t="s">
        <v>129</v>
      </c>
      <c r="T81" s="96" t="s">
        <v>130</v>
      </c>
      <c r="U81" s="179"/>
      <c r="V81" s="179"/>
      <c r="W81" s="179"/>
      <c r="X81" s="179"/>
      <c r="Y81" s="179"/>
      <c r="Z81" s="179"/>
      <c r="AA81" s="179"/>
      <c r="AB81" s="179"/>
      <c r="AC81" s="179"/>
      <c r="AD81" s="179"/>
      <c r="AE81" s="179"/>
    </row>
    <row r="82" s="2" customFormat="1" ht="22.8" customHeight="1">
      <c r="A82" s="40"/>
      <c r="B82" s="41"/>
      <c r="C82" s="101" t="s">
        <v>131</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71</v>
      </c>
      <c r="AU82" s="19" t="s">
        <v>104</v>
      </c>
      <c r="BK82" s="189">
        <f>BK83</f>
        <v>0</v>
      </c>
    </row>
    <row r="83" s="12" customFormat="1" ht="25.92" customHeight="1">
      <c r="A83" s="12"/>
      <c r="B83" s="190"/>
      <c r="C83" s="191"/>
      <c r="D83" s="192" t="s">
        <v>71</v>
      </c>
      <c r="E83" s="193" t="s">
        <v>96</v>
      </c>
      <c r="F83" s="193" t="s">
        <v>681</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155</v>
      </c>
      <c r="AT83" s="202" t="s">
        <v>71</v>
      </c>
      <c r="AU83" s="202" t="s">
        <v>72</v>
      </c>
      <c r="AY83" s="201" t="s">
        <v>134</v>
      </c>
      <c r="BK83" s="203">
        <f>BK84+BK87</f>
        <v>0</v>
      </c>
    </row>
    <row r="84" s="12" customFormat="1" ht="22.8" customHeight="1">
      <c r="A84" s="12"/>
      <c r="B84" s="190"/>
      <c r="C84" s="191"/>
      <c r="D84" s="192" t="s">
        <v>71</v>
      </c>
      <c r="E84" s="204" t="s">
        <v>879</v>
      </c>
      <c r="F84" s="204" t="s">
        <v>880</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80</v>
      </c>
      <c r="AT84" s="202" t="s">
        <v>71</v>
      </c>
      <c r="AU84" s="202" t="s">
        <v>80</v>
      </c>
      <c r="AY84" s="201" t="s">
        <v>134</v>
      </c>
      <c r="BK84" s="203">
        <f>SUM(BK85:BK86)</f>
        <v>0</v>
      </c>
    </row>
    <row r="85" s="2" customFormat="1" ht="16.5" customHeight="1">
      <c r="A85" s="40"/>
      <c r="B85" s="41"/>
      <c r="C85" s="206" t="s">
        <v>80</v>
      </c>
      <c r="D85" s="206" t="s">
        <v>137</v>
      </c>
      <c r="E85" s="207" t="s">
        <v>682</v>
      </c>
      <c r="F85" s="208" t="s">
        <v>683</v>
      </c>
      <c r="G85" s="209" t="s">
        <v>708</v>
      </c>
      <c r="H85" s="210">
        <v>1</v>
      </c>
      <c r="I85" s="211"/>
      <c r="J85" s="212">
        <f>ROUND(I85*H85,2)</f>
        <v>0</v>
      </c>
      <c r="K85" s="208" t="s">
        <v>141</v>
      </c>
      <c r="L85" s="46"/>
      <c r="M85" s="213" t="s">
        <v>19</v>
      </c>
      <c r="N85" s="214" t="s">
        <v>43</v>
      </c>
      <c r="O85" s="86"/>
      <c r="P85" s="215">
        <f>O85*H85</f>
        <v>0</v>
      </c>
      <c r="Q85" s="215">
        <v>0</v>
      </c>
      <c r="R85" s="215">
        <f>Q85*H85</f>
        <v>0</v>
      </c>
      <c r="S85" s="215">
        <v>0</v>
      </c>
      <c r="T85" s="216">
        <f>S85*H85</f>
        <v>0</v>
      </c>
      <c r="U85" s="40"/>
      <c r="V85" s="40"/>
      <c r="W85" s="40"/>
      <c r="X85" s="40"/>
      <c r="Y85" s="40"/>
      <c r="Z85" s="40"/>
      <c r="AA85" s="40"/>
      <c r="AB85" s="40"/>
      <c r="AC85" s="40"/>
      <c r="AD85" s="40"/>
      <c r="AE85" s="40"/>
      <c r="AR85" s="217" t="s">
        <v>142</v>
      </c>
      <c r="AT85" s="217" t="s">
        <v>137</v>
      </c>
      <c r="AU85" s="217" t="s">
        <v>82</v>
      </c>
      <c r="AY85" s="19" t="s">
        <v>134</v>
      </c>
      <c r="BE85" s="218">
        <f>IF(N85="základní",J85,0)</f>
        <v>0</v>
      </c>
      <c r="BF85" s="218">
        <f>IF(N85="snížená",J85,0)</f>
        <v>0</v>
      </c>
      <c r="BG85" s="218">
        <f>IF(N85="zákl. přenesená",J85,0)</f>
        <v>0</v>
      </c>
      <c r="BH85" s="218">
        <f>IF(N85="sníž. přenesená",J85,0)</f>
        <v>0</v>
      </c>
      <c r="BI85" s="218">
        <f>IF(N85="nulová",J85,0)</f>
        <v>0</v>
      </c>
      <c r="BJ85" s="19" t="s">
        <v>80</v>
      </c>
      <c r="BK85" s="218">
        <f>ROUND(I85*H85,2)</f>
        <v>0</v>
      </c>
      <c r="BL85" s="19" t="s">
        <v>142</v>
      </c>
      <c r="BM85" s="217" t="s">
        <v>82</v>
      </c>
    </row>
    <row r="86" s="2" customFormat="1">
      <c r="A86" s="40"/>
      <c r="B86" s="41"/>
      <c r="C86" s="42"/>
      <c r="D86" s="219" t="s">
        <v>143</v>
      </c>
      <c r="E86" s="42"/>
      <c r="F86" s="220" t="s">
        <v>683</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143</v>
      </c>
      <c r="AU86" s="19" t="s">
        <v>82</v>
      </c>
    </row>
    <row r="87" s="12" customFormat="1" ht="22.8" customHeight="1">
      <c r="A87" s="12"/>
      <c r="B87" s="190"/>
      <c r="C87" s="191"/>
      <c r="D87" s="192" t="s">
        <v>71</v>
      </c>
      <c r="E87" s="204" t="s">
        <v>881</v>
      </c>
      <c r="F87" s="204" t="s">
        <v>882</v>
      </c>
      <c r="G87" s="191"/>
      <c r="H87" s="191"/>
      <c r="I87" s="194"/>
      <c r="J87" s="205">
        <f>BK87</f>
        <v>0</v>
      </c>
      <c r="K87" s="191"/>
      <c r="L87" s="196"/>
      <c r="M87" s="197"/>
      <c r="N87" s="198"/>
      <c r="O87" s="198"/>
      <c r="P87" s="199">
        <f>SUM(P88:P89)</f>
        <v>0</v>
      </c>
      <c r="Q87" s="198"/>
      <c r="R87" s="199">
        <f>SUM(R88:R89)</f>
        <v>0</v>
      </c>
      <c r="S87" s="198"/>
      <c r="T87" s="200">
        <f>SUM(T88:T89)</f>
        <v>0</v>
      </c>
      <c r="U87" s="12"/>
      <c r="V87" s="12"/>
      <c r="W87" s="12"/>
      <c r="X87" s="12"/>
      <c r="Y87" s="12"/>
      <c r="Z87" s="12"/>
      <c r="AA87" s="12"/>
      <c r="AB87" s="12"/>
      <c r="AC87" s="12"/>
      <c r="AD87" s="12"/>
      <c r="AE87" s="12"/>
      <c r="AR87" s="201" t="s">
        <v>80</v>
      </c>
      <c r="AT87" s="202" t="s">
        <v>71</v>
      </c>
      <c r="AU87" s="202" t="s">
        <v>80</v>
      </c>
      <c r="AY87" s="201" t="s">
        <v>134</v>
      </c>
      <c r="BK87" s="203">
        <f>SUM(BK88:BK89)</f>
        <v>0</v>
      </c>
    </row>
    <row r="88" s="2" customFormat="1" ht="16.5" customHeight="1">
      <c r="A88" s="40"/>
      <c r="B88" s="41"/>
      <c r="C88" s="206" t="s">
        <v>82</v>
      </c>
      <c r="D88" s="206" t="s">
        <v>137</v>
      </c>
      <c r="E88" s="207" t="s">
        <v>883</v>
      </c>
      <c r="F88" s="208" t="s">
        <v>882</v>
      </c>
      <c r="G88" s="209" t="s">
        <v>708</v>
      </c>
      <c r="H88" s="210">
        <v>1</v>
      </c>
      <c r="I88" s="211"/>
      <c r="J88" s="212">
        <f>ROUND(I88*H88,2)</f>
        <v>0</v>
      </c>
      <c r="K88" s="208" t="s">
        <v>141</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142</v>
      </c>
      <c r="AT88" s="217" t="s">
        <v>137</v>
      </c>
      <c r="AU88" s="217" t="s">
        <v>82</v>
      </c>
      <c r="AY88" s="19" t="s">
        <v>134</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142</v>
      </c>
      <c r="BM88" s="217" t="s">
        <v>142</v>
      </c>
    </row>
    <row r="89" s="2" customFormat="1">
      <c r="A89" s="40"/>
      <c r="B89" s="41"/>
      <c r="C89" s="42"/>
      <c r="D89" s="219" t="s">
        <v>143</v>
      </c>
      <c r="E89" s="42"/>
      <c r="F89" s="220" t="s">
        <v>882</v>
      </c>
      <c r="G89" s="42"/>
      <c r="H89" s="42"/>
      <c r="I89" s="221"/>
      <c r="J89" s="42"/>
      <c r="K89" s="42"/>
      <c r="L89" s="46"/>
      <c r="M89" s="278"/>
      <c r="N89" s="279"/>
      <c r="O89" s="280"/>
      <c r="P89" s="280"/>
      <c r="Q89" s="280"/>
      <c r="R89" s="280"/>
      <c r="S89" s="280"/>
      <c r="T89" s="281"/>
      <c r="U89" s="40"/>
      <c r="V89" s="40"/>
      <c r="W89" s="40"/>
      <c r="X89" s="40"/>
      <c r="Y89" s="40"/>
      <c r="Z89" s="40"/>
      <c r="AA89" s="40"/>
      <c r="AB89" s="40"/>
      <c r="AC89" s="40"/>
      <c r="AD89" s="40"/>
      <c r="AE89" s="40"/>
      <c r="AT89" s="19" t="s">
        <v>143</v>
      </c>
      <c r="AU89" s="19" t="s">
        <v>82</v>
      </c>
    </row>
    <row r="90" s="2" customFormat="1" ht="6.96" customHeight="1">
      <c r="A90" s="40"/>
      <c r="B90" s="61"/>
      <c r="C90" s="62"/>
      <c r="D90" s="62"/>
      <c r="E90" s="62"/>
      <c r="F90" s="62"/>
      <c r="G90" s="62"/>
      <c r="H90" s="62"/>
      <c r="I90" s="62"/>
      <c r="J90" s="62"/>
      <c r="K90" s="62"/>
      <c r="L90" s="46"/>
      <c r="M90" s="40"/>
      <c r="O90" s="40"/>
      <c r="P90" s="40"/>
      <c r="Q90" s="40"/>
      <c r="R90" s="40"/>
      <c r="S90" s="40"/>
      <c r="T90" s="40"/>
      <c r="U90" s="40"/>
      <c r="V90" s="40"/>
      <c r="W90" s="40"/>
      <c r="X90" s="40"/>
      <c r="Y90" s="40"/>
      <c r="Z90" s="40"/>
      <c r="AA90" s="40"/>
      <c r="AB90" s="40"/>
      <c r="AC90" s="40"/>
      <c r="AD90" s="40"/>
      <c r="AE90" s="40"/>
    </row>
  </sheetData>
  <sheetProtection sheet="1" autoFilter="0" formatColumns="0" formatRows="0" objects="1" scenarios="1" spinCount="100000" saltValue="ypATE5Iuve8+HJ5GNNo2mIbxDq7F1VCpgTSEFAeVibztp8ROXP7HmnfoGSH7asrixaHOe01e+/WBUV1jEGzvYg==" hashValue="CYqC/01lNUy0MhIJo2bx/5xbxVPB0VGPFr8gYO66+3W01bYCRfOeLrIsGD1LzvjOKFOX8DeHstrojn4asxJKvA=="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2" customWidth="1"/>
    <col min="2" max="2" width="1.667969" style="282" customWidth="1"/>
    <col min="3" max="4" width="5" style="282" customWidth="1"/>
    <col min="5" max="5" width="11.66016" style="282" customWidth="1"/>
    <col min="6" max="6" width="9.160156" style="282" customWidth="1"/>
    <col min="7" max="7" width="5" style="282" customWidth="1"/>
    <col min="8" max="8" width="77.83203" style="282" customWidth="1"/>
    <col min="9" max="10" width="20" style="282" customWidth="1"/>
    <col min="11" max="11" width="1.667969" style="282" customWidth="1"/>
  </cols>
  <sheetData>
    <row r="1" s="1" customFormat="1" ht="37.5" customHeight="1"/>
    <row r="2" s="1" customFormat="1" ht="7.5" customHeight="1">
      <c r="B2" s="283"/>
      <c r="C2" s="284"/>
      <c r="D2" s="284"/>
      <c r="E2" s="284"/>
      <c r="F2" s="284"/>
      <c r="G2" s="284"/>
      <c r="H2" s="284"/>
      <c r="I2" s="284"/>
      <c r="J2" s="284"/>
      <c r="K2" s="285"/>
    </row>
    <row r="3" s="17" customFormat="1" ht="45" customHeight="1">
      <c r="B3" s="286"/>
      <c r="C3" s="287" t="s">
        <v>884</v>
      </c>
      <c r="D3" s="287"/>
      <c r="E3" s="287"/>
      <c r="F3" s="287"/>
      <c r="G3" s="287"/>
      <c r="H3" s="287"/>
      <c r="I3" s="287"/>
      <c r="J3" s="287"/>
      <c r="K3" s="288"/>
    </row>
    <row r="4" s="1" customFormat="1" ht="25.5" customHeight="1">
      <c r="B4" s="289"/>
      <c r="C4" s="290" t="s">
        <v>885</v>
      </c>
      <c r="D4" s="290"/>
      <c r="E4" s="290"/>
      <c r="F4" s="290"/>
      <c r="G4" s="290"/>
      <c r="H4" s="290"/>
      <c r="I4" s="290"/>
      <c r="J4" s="290"/>
      <c r="K4" s="291"/>
    </row>
    <row r="5" s="1" customFormat="1" ht="5.25" customHeight="1">
      <c r="B5" s="289"/>
      <c r="C5" s="292"/>
      <c r="D5" s="292"/>
      <c r="E5" s="292"/>
      <c r="F5" s="292"/>
      <c r="G5" s="292"/>
      <c r="H5" s="292"/>
      <c r="I5" s="292"/>
      <c r="J5" s="292"/>
      <c r="K5" s="291"/>
    </row>
    <row r="6" s="1" customFormat="1" ht="15" customHeight="1">
      <c r="B6" s="289"/>
      <c r="C6" s="293" t="s">
        <v>886</v>
      </c>
      <c r="D6" s="293"/>
      <c r="E6" s="293"/>
      <c r="F6" s="293"/>
      <c r="G6" s="293"/>
      <c r="H6" s="293"/>
      <c r="I6" s="293"/>
      <c r="J6" s="293"/>
      <c r="K6" s="291"/>
    </row>
    <row r="7" s="1" customFormat="1" ht="15" customHeight="1">
      <c r="B7" s="294"/>
      <c r="C7" s="293" t="s">
        <v>887</v>
      </c>
      <c r="D7" s="293"/>
      <c r="E7" s="293"/>
      <c r="F7" s="293"/>
      <c r="G7" s="293"/>
      <c r="H7" s="293"/>
      <c r="I7" s="293"/>
      <c r="J7" s="293"/>
      <c r="K7" s="291"/>
    </row>
    <row r="8" s="1" customFormat="1" ht="12.75" customHeight="1">
      <c r="B8" s="294"/>
      <c r="C8" s="293"/>
      <c r="D8" s="293"/>
      <c r="E8" s="293"/>
      <c r="F8" s="293"/>
      <c r="G8" s="293"/>
      <c r="H8" s="293"/>
      <c r="I8" s="293"/>
      <c r="J8" s="293"/>
      <c r="K8" s="291"/>
    </row>
    <row r="9" s="1" customFormat="1" ht="15" customHeight="1">
      <c r="B9" s="294"/>
      <c r="C9" s="293" t="s">
        <v>888</v>
      </c>
      <c r="D9" s="293"/>
      <c r="E9" s="293"/>
      <c r="F9" s="293"/>
      <c r="G9" s="293"/>
      <c r="H9" s="293"/>
      <c r="I9" s="293"/>
      <c r="J9" s="293"/>
      <c r="K9" s="291"/>
    </row>
    <row r="10" s="1" customFormat="1" ht="15" customHeight="1">
      <c r="B10" s="294"/>
      <c r="C10" s="293"/>
      <c r="D10" s="293" t="s">
        <v>889</v>
      </c>
      <c r="E10" s="293"/>
      <c r="F10" s="293"/>
      <c r="G10" s="293"/>
      <c r="H10" s="293"/>
      <c r="I10" s="293"/>
      <c r="J10" s="293"/>
      <c r="K10" s="291"/>
    </row>
    <row r="11" s="1" customFormat="1" ht="15" customHeight="1">
      <c r="B11" s="294"/>
      <c r="C11" s="295"/>
      <c r="D11" s="293" t="s">
        <v>890</v>
      </c>
      <c r="E11" s="293"/>
      <c r="F11" s="293"/>
      <c r="G11" s="293"/>
      <c r="H11" s="293"/>
      <c r="I11" s="293"/>
      <c r="J11" s="293"/>
      <c r="K11" s="291"/>
    </row>
    <row r="12" s="1" customFormat="1" ht="15" customHeight="1">
      <c r="B12" s="294"/>
      <c r="C12" s="295"/>
      <c r="D12" s="293"/>
      <c r="E12" s="293"/>
      <c r="F12" s="293"/>
      <c r="G12" s="293"/>
      <c r="H12" s="293"/>
      <c r="I12" s="293"/>
      <c r="J12" s="293"/>
      <c r="K12" s="291"/>
    </row>
    <row r="13" s="1" customFormat="1" ht="15" customHeight="1">
      <c r="B13" s="294"/>
      <c r="C13" s="295"/>
      <c r="D13" s="296" t="s">
        <v>891</v>
      </c>
      <c r="E13" s="293"/>
      <c r="F13" s="293"/>
      <c r="G13" s="293"/>
      <c r="H13" s="293"/>
      <c r="I13" s="293"/>
      <c r="J13" s="293"/>
      <c r="K13" s="291"/>
    </row>
    <row r="14" s="1" customFormat="1" ht="12.75" customHeight="1">
      <c r="B14" s="294"/>
      <c r="C14" s="295"/>
      <c r="D14" s="295"/>
      <c r="E14" s="295"/>
      <c r="F14" s="295"/>
      <c r="G14" s="295"/>
      <c r="H14" s="295"/>
      <c r="I14" s="295"/>
      <c r="J14" s="295"/>
      <c r="K14" s="291"/>
    </row>
    <row r="15" s="1" customFormat="1" ht="15" customHeight="1">
      <c r="B15" s="294"/>
      <c r="C15" s="295"/>
      <c r="D15" s="293" t="s">
        <v>892</v>
      </c>
      <c r="E15" s="293"/>
      <c r="F15" s="293"/>
      <c r="G15" s="293"/>
      <c r="H15" s="293"/>
      <c r="I15" s="293"/>
      <c r="J15" s="293"/>
      <c r="K15" s="291"/>
    </row>
    <row r="16" s="1" customFormat="1" ht="15" customHeight="1">
      <c r="B16" s="294"/>
      <c r="C16" s="295"/>
      <c r="D16" s="293" t="s">
        <v>893</v>
      </c>
      <c r="E16" s="293"/>
      <c r="F16" s="293"/>
      <c r="G16" s="293"/>
      <c r="H16" s="293"/>
      <c r="I16" s="293"/>
      <c r="J16" s="293"/>
      <c r="K16" s="291"/>
    </row>
    <row r="17" s="1" customFormat="1" ht="15" customHeight="1">
      <c r="B17" s="294"/>
      <c r="C17" s="295"/>
      <c r="D17" s="293" t="s">
        <v>894</v>
      </c>
      <c r="E17" s="293"/>
      <c r="F17" s="293"/>
      <c r="G17" s="293"/>
      <c r="H17" s="293"/>
      <c r="I17" s="293"/>
      <c r="J17" s="293"/>
      <c r="K17" s="291"/>
    </row>
    <row r="18" s="1" customFormat="1" ht="15" customHeight="1">
      <c r="B18" s="294"/>
      <c r="C18" s="295"/>
      <c r="D18" s="295"/>
      <c r="E18" s="297" t="s">
        <v>79</v>
      </c>
      <c r="F18" s="293" t="s">
        <v>895</v>
      </c>
      <c r="G18" s="293"/>
      <c r="H18" s="293"/>
      <c r="I18" s="293"/>
      <c r="J18" s="293"/>
      <c r="K18" s="291"/>
    </row>
    <row r="19" s="1" customFormat="1" ht="15" customHeight="1">
      <c r="B19" s="294"/>
      <c r="C19" s="295"/>
      <c r="D19" s="295"/>
      <c r="E19" s="297" t="s">
        <v>896</v>
      </c>
      <c r="F19" s="293" t="s">
        <v>897</v>
      </c>
      <c r="G19" s="293"/>
      <c r="H19" s="293"/>
      <c r="I19" s="293"/>
      <c r="J19" s="293"/>
      <c r="K19" s="291"/>
    </row>
    <row r="20" s="1" customFormat="1" ht="15" customHeight="1">
      <c r="B20" s="294"/>
      <c r="C20" s="295"/>
      <c r="D20" s="295"/>
      <c r="E20" s="297" t="s">
        <v>898</v>
      </c>
      <c r="F20" s="293" t="s">
        <v>899</v>
      </c>
      <c r="G20" s="293"/>
      <c r="H20" s="293"/>
      <c r="I20" s="293"/>
      <c r="J20" s="293"/>
      <c r="K20" s="291"/>
    </row>
    <row r="21" s="1" customFormat="1" ht="15" customHeight="1">
      <c r="B21" s="294"/>
      <c r="C21" s="295"/>
      <c r="D21" s="295"/>
      <c r="E21" s="297" t="s">
        <v>900</v>
      </c>
      <c r="F21" s="293" t="s">
        <v>901</v>
      </c>
      <c r="G21" s="293"/>
      <c r="H21" s="293"/>
      <c r="I21" s="293"/>
      <c r="J21" s="293"/>
      <c r="K21" s="291"/>
    </row>
    <row r="22" s="1" customFormat="1" ht="15" customHeight="1">
      <c r="B22" s="294"/>
      <c r="C22" s="295"/>
      <c r="D22" s="295"/>
      <c r="E22" s="297" t="s">
        <v>902</v>
      </c>
      <c r="F22" s="293" t="s">
        <v>903</v>
      </c>
      <c r="G22" s="293"/>
      <c r="H22" s="293"/>
      <c r="I22" s="293"/>
      <c r="J22" s="293"/>
      <c r="K22" s="291"/>
    </row>
    <row r="23" s="1" customFormat="1" ht="15" customHeight="1">
      <c r="B23" s="294"/>
      <c r="C23" s="295"/>
      <c r="D23" s="295"/>
      <c r="E23" s="297" t="s">
        <v>904</v>
      </c>
      <c r="F23" s="293" t="s">
        <v>905</v>
      </c>
      <c r="G23" s="293"/>
      <c r="H23" s="293"/>
      <c r="I23" s="293"/>
      <c r="J23" s="293"/>
      <c r="K23" s="291"/>
    </row>
    <row r="24" s="1" customFormat="1" ht="12.75" customHeight="1">
      <c r="B24" s="294"/>
      <c r="C24" s="295"/>
      <c r="D24" s="295"/>
      <c r="E24" s="295"/>
      <c r="F24" s="295"/>
      <c r="G24" s="295"/>
      <c r="H24" s="295"/>
      <c r="I24" s="295"/>
      <c r="J24" s="295"/>
      <c r="K24" s="291"/>
    </row>
    <row r="25" s="1" customFormat="1" ht="15" customHeight="1">
      <c r="B25" s="294"/>
      <c r="C25" s="293" t="s">
        <v>906</v>
      </c>
      <c r="D25" s="293"/>
      <c r="E25" s="293"/>
      <c r="F25" s="293"/>
      <c r="G25" s="293"/>
      <c r="H25" s="293"/>
      <c r="I25" s="293"/>
      <c r="J25" s="293"/>
      <c r="K25" s="291"/>
    </row>
    <row r="26" s="1" customFormat="1" ht="15" customHeight="1">
      <c r="B26" s="294"/>
      <c r="C26" s="293" t="s">
        <v>907</v>
      </c>
      <c r="D26" s="293"/>
      <c r="E26" s="293"/>
      <c r="F26" s="293"/>
      <c r="G26" s="293"/>
      <c r="H26" s="293"/>
      <c r="I26" s="293"/>
      <c r="J26" s="293"/>
      <c r="K26" s="291"/>
    </row>
    <row r="27" s="1" customFormat="1" ht="15" customHeight="1">
      <c r="B27" s="294"/>
      <c r="C27" s="293"/>
      <c r="D27" s="293" t="s">
        <v>908</v>
      </c>
      <c r="E27" s="293"/>
      <c r="F27" s="293"/>
      <c r="G27" s="293"/>
      <c r="H27" s="293"/>
      <c r="I27" s="293"/>
      <c r="J27" s="293"/>
      <c r="K27" s="291"/>
    </row>
    <row r="28" s="1" customFormat="1" ht="15" customHeight="1">
      <c r="B28" s="294"/>
      <c r="C28" s="295"/>
      <c r="D28" s="293" t="s">
        <v>909</v>
      </c>
      <c r="E28" s="293"/>
      <c r="F28" s="293"/>
      <c r="G28" s="293"/>
      <c r="H28" s="293"/>
      <c r="I28" s="293"/>
      <c r="J28" s="293"/>
      <c r="K28" s="291"/>
    </row>
    <row r="29" s="1" customFormat="1" ht="12.75" customHeight="1">
      <c r="B29" s="294"/>
      <c r="C29" s="295"/>
      <c r="D29" s="295"/>
      <c r="E29" s="295"/>
      <c r="F29" s="295"/>
      <c r="G29" s="295"/>
      <c r="H29" s="295"/>
      <c r="I29" s="295"/>
      <c r="J29" s="295"/>
      <c r="K29" s="291"/>
    </row>
    <row r="30" s="1" customFormat="1" ht="15" customHeight="1">
      <c r="B30" s="294"/>
      <c r="C30" s="295"/>
      <c r="D30" s="293" t="s">
        <v>910</v>
      </c>
      <c r="E30" s="293"/>
      <c r="F30" s="293"/>
      <c r="G30" s="293"/>
      <c r="H30" s="293"/>
      <c r="I30" s="293"/>
      <c r="J30" s="293"/>
      <c r="K30" s="291"/>
    </row>
    <row r="31" s="1" customFormat="1" ht="15" customHeight="1">
      <c r="B31" s="294"/>
      <c r="C31" s="295"/>
      <c r="D31" s="293" t="s">
        <v>911</v>
      </c>
      <c r="E31" s="293"/>
      <c r="F31" s="293"/>
      <c r="G31" s="293"/>
      <c r="H31" s="293"/>
      <c r="I31" s="293"/>
      <c r="J31" s="293"/>
      <c r="K31" s="291"/>
    </row>
    <row r="32" s="1" customFormat="1" ht="12.75" customHeight="1">
      <c r="B32" s="294"/>
      <c r="C32" s="295"/>
      <c r="D32" s="295"/>
      <c r="E32" s="295"/>
      <c r="F32" s="295"/>
      <c r="G32" s="295"/>
      <c r="H32" s="295"/>
      <c r="I32" s="295"/>
      <c r="J32" s="295"/>
      <c r="K32" s="291"/>
    </row>
    <row r="33" s="1" customFormat="1" ht="15" customHeight="1">
      <c r="B33" s="294"/>
      <c r="C33" s="295"/>
      <c r="D33" s="293" t="s">
        <v>912</v>
      </c>
      <c r="E33" s="293"/>
      <c r="F33" s="293"/>
      <c r="G33" s="293"/>
      <c r="H33" s="293"/>
      <c r="I33" s="293"/>
      <c r="J33" s="293"/>
      <c r="K33" s="291"/>
    </row>
    <row r="34" s="1" customFormat="1" ht="15" customHeight="1">
      <c r="B34" s="294"/>
      <c r="C34" s="295"/>
      <c r="D34" s="293" t="s">
        <v>913</v>
      </c>
      <c r="E34" s="293"/>
      <c r="F34" s="293"/>
      <c r="G34" s="293"/>
      <c r="H34" s="293"/>
      <c r="I34" s="293"/>
      <c r="J34" s="293"/>
      <c r="K34" s="291"/>
    </row>
    <row r="35" s="1" customFormat="1" ht="15" customHeight="1">
      <c r="B35" s="294"/>
      <c r="C35" s="295"/>
      <c r="D35" s="293" t="s">
        <v>914</v>
      </c>
      <c r="E35" s="293"/>
      <c r="F35" s="293"/>
      <c r="G35" s="293"/>
      <c r="H35" s="293"/>
      <c r="I35" s="293"/>
      <c r="J35" s="293"/>
      <c r="K35" s="291"/>
    </row>
    <row r="36" s="1" customFormat="1" ht="15" customHeight="1">
      <c r="B36" s="294"/>
      <c r="C36" s="295"/>
      <c r="D36" s="293"/>
      <c r="E36" s="296" t="s">
        <v>120</v>
      </c>
      <c r="F36" s="293"/>
      <c r="G36" s="293" t="s">
        <v>915</v>
      </c>
      <c r="H36" s="293"/>
      <c r="I36" s="293"/>
      <c r="J36" s="293"/>
      <c r="K36" s="291"/>
    </row>
    <row r="37" s="1" customFormat="1" ht="30.75" customHeight="1">
      <c r="B37" s="294"/>
      <c r="C37" s="295"/>
      <c r="D37" s="293"/>
      <c r="E37" s="296" t="s">
        <v>916</v>
      </c>
      <c r="F37" s="293"/>
      <c r="G37" s="293" t="s">
        <v>917</v>
      </c>
      <c r="H37" s="293"/>
      <c r="I37" s="293"/>
      <c r="J37" s="293"/>
      <c r="K37" s="291"/>
    </row>
    <row r="38" s="1" customFormat="1" ht="15" customHeight="1">
      <c r="B38" s="294"/>
      <c r="C38" s="295"/>
      <c r="D38" s="293"/>
      <c r="E38" s="296" t="s">
        <v>53</v>
      </c>
      <c r="F38" s="293"/>
      <c r="G38" s="293" t="s">
        <v>918</v>
      </c>
      <c r="H38" s="293"/>
      <c r="I38" s="293"/>
      <c r="J38" s="293"/>
      <c r="K38" s="291"/>
    </row>
    <row r="39" s="1" customFormat="1" ht="15" customHeight="1">
      <c r="B39" s="294"/>
      <c r="C39" s="295"/>
      <c r="D39" s="293"/>
      <c r="E39" s="296" t="s">
        <v>54</v>
      </c>
      <c r="F39" s="293"/>
      <c r="G39" s="293" t="s">
        <v>919</v>
      </c>
      <c r="H39" s="293"/>
      <c r="I39" s="293"/>
      <c r="J39" s="293"/>
      <c r="K39" s="291"/>
    </row>
    <row r="40" s="1" customFormat="1" ht="15" customHeight="1">
      <c r="B40" s="294"/>
      <c r="C40" s="295"/>
      <c r="D40" s="293"/>
      <c r="E40" s="296" t="s">
        <v>121</v>
      </c>
      <c r="F40" s="293"/>
      <c r="G40" s="293" t="s">
        <v>920</v>
      </c>
      <c r="H40" s="293"/>
      <c r="I40" s="293"/>
      <c r="J40" s="293"/>
      <c r="K40" s="291"/>
    </row>
    <row r="41" s="1" customFormat="1" ht="15" customHeight="1">
      <c r="B41" s="294"/>
      <c r="C41" s="295"/>
      <c r="D41" s="293"/>
      <c r="E41" s="296" t="s">
        <v>122</v>
      </c>
      <c r="F41" s="293"/>
      <c r="G41" s="293" t="s">
        <v>921</v>
      </c>
      <c r="H41" s="293"/>
      <c r="I41" s="293"/>
      <c r="J41" s="293"/>
      <c r="K41" s="291"/>
    </row>
    <row r="42" s="1" customFormat="1" ht="15" customHeight="1">
      <c r="B42" s="294"/>
      <c r="C42" s="295"/>
      <c r="D42" s="293"/>
      <c r="E42" s="296" t="s">
        <v>922</v>
      </c>
      <c r="F42" s="293"/>
      <c r="G42" s="293" t="s">
        <v>923</v>
      </c>
      <c r="H42" s="293"/>
      <c r="I42" s="293"/>
      <c r="J42" s="293"/>
      <c r="K42" s="291"/>
    </row>
    <row r="43" s="1" customFormat="1" ht="15" customHeight="1">
      <c r="B43" s="294"/>
      <c r="C43" s="295"/>
      <c r="D43" s="293"/>
      <c r="E43" s="296"/>
      <c r="F43" s="293"/>
      <c r="G43" s="293" t="s">
        <v>924</v>
      </c>
      <c r="H43" s="293"/>
      <c r="I43" s="293"/>
      <c r="J43" s="293"/>
      <c r="K43" s="291"/>
    </row>
    <row r="44" s="1" customFormat="1" ht="15" customHeight="1">
      <c r="B44" s="294"/>
      <c r="C44" s="295"/>
      <c r="D44" s="293"/>
      <c r="E44" s="296" t="s">
        <v>925</v>
      </c>
      <c r="F44" s="293"/>
      <c r="G44" s="293" t="s">
        <v>926</v>
      </c>
      <c r="H44" s="293"/>
      <c r="I44" s="293"/>
      <c r="J44" s="293"/>
      <c r="K44" s="291"/>
    </row>
    <row r="45" s="1" customFormat="1" ht="15" customHeight="1">
      <c r="B45" s="294"/>
      <c r="C45" s="295"/>
      <c r="D45" s="293"/>
      <c r="E45" s="296" t="s">
        <v>124</v>
      </c>
      <c r="F45" s="293"/>
      <c r="G45" s="293" t="s">
        <v>927</v>
      </c>
      <c r="H45" s="293"/>
      <c r="I45" s="293"/>
      <c r="J45" s="293"/>
      <c r="K45" s="291"/>
    </row>
    <row r="46" s="1" customFormat="1" ht="12.75" customHeight="1">
      <c r="B46" s="294"/>
      <c r="C46" s="295"/>
      <c r="D46" s="293"/>
      <c r="E46" s="293"/>
      <c r="F46" s="293"/>
      <c r="G46" s="293"/>
      <c r="H46" s="293"/>
      <c r="I46" s="293"/>
      <c r="J46" s="293"/>
      <c r="K46" s="291"/>
    </row>
    <row r="47" s="1" customFormat="1" ht="15" customHeight="1">
      <c r="B47" s="294"/>
      <c r="C47" s="295"/>
      <c r="D47" s="293" t="s">
        <v>928</v>
      </c>
      <c r="E47" s="293"/>
      <c r="F47" s="293"/>
      <c r="G47" s="293"/>
      <c r="H47" s="293"/>
      <c r="I47" s="293"/>
      <c r="J47" s="293"/>
      <c r="K47" s="291"/>
    </row>
    <row r="48" s="1" customFormat="1" ht="15" customHeight="1">
      <c r="B48" s="294"/>
      <c r="C48" s="295"/>
      <c r="D48" s="295"/>
      <c r="E48" s="293" t="s">
        <v>929</v>
      </c>
      <c r="F48" s="293"/>
      <c r="G48" s="293"/>
      <c r="H48" s="293"/>
      <c r="I48" s="293"/>
      <c r="J48" s="293"/>
      <c r="K48" s="291"/>
    </row>
    <row r="49" s="1" customFormat="1" ht="15" customHeight="1">
      <c r="B49" s="294"/>
      <c r="C49" s="295"/>
      <c r="D49" s="295"/>
      <c r="E49" s="293" t="s">
        <v>930</v>
      </c>
      <c r="F49" s="293"/>
      <c r="G49" s="293"/>
      <c r="H49" s="293"/>
      <c r="I49" s="293"/>
      <c r="J49" s="293"/>
      <c r="K49" s="291"/>
    </row>
    <row r="50" s="1" customFormat="1" ht="15" customHeight="1">
      <c r="B50" s="294"/>
      <c r="C50" s="295"/>
      <c r="D50" s="295"/>
      <c r="E50" s="293" t="s">
        <v>931</v>
      </c>
      <c r="F50" s="293"/>
      <c r="G50" s="293"/>
      <c r="H50" s="293"/>
      <c r="I50" s="293"/>
      <c r="J50" s="293"/>
      <c r="K50" s="291"/>
    </row>
    <row r="51" s="1" customFormat="1" ht="15" customHeight="1">
      <c r="B51" s="294"/>
      <c r="C51" s="295"/>
      <c r="D51" s="293" t="s">
        <v>932</v>
      </c>
      <c r="E51" s="293"/>
      <c r="F51" s="293"/>
      <c r="G51" s="293"/>
      <c r="H51" s="293"/>
      <c r="I51" s="293"/>
      <c r="J51" s="293"/>
      <c r="K51" s="291"/>
    </row>
    <row r="52" s="1" customFormat="1" ht="25.5" customHeight="1">
      <c r="B52" s="289"/>
      <c r="C52" s="290" t="s">
        <v>933</v>
      </c>
      <c r="D52" s="290"/>
      <c r="E52" s="290"/>
      <c r="F52" s="290"/>
      <c r="G52" s="290"/>
      <c r="H52" s="290"/>
      <c r="I52" s="290"/>
      <c r="J52" s="290"/>
      <c r="K52" s="291"/>
    </row>
    <row r="53" s="1" customFormat="1" ht="5.25" customHeight="1">
      <c r="B53" s="289"/>
      <c r="C53" s="292"/>
      <c r="D53" s="292"/>
      <c r="E53" s="292"/>
      <c r="F53" s="292"/>
      <c r="G53" s="292"/>
      <c r="H53" s="292"/>
      <c r="I53" s="292"/>
      <c r="J53" s="292"/>
      <c r="K53" s="291"/>
    </row>
    <row r="54" s="1" customFormat="1" ht="15" customHeight="1">
      <c r="B54" s="289"/>
      <c r="C54" s="293" t="s">
        <v>934</v>
      </c>
      <c r="D54" s="293"/>
      <c r="E54" s="293"/>
      <c r="F54" s="293"/>
      <c r="G54" s="293"/>
      <c r="H54" s="293"/>
      <c r="I54" s="293"/>
      <c r="J54" s="293"/>
      <c r="K54" s="291"/>
    </row>
    <row r="55" s="1" customFormat="1" ht="15" customHeight="1">
      <c r="B55" s="289"/>
      <c r="C55" s="293" t="s">
        <v>935</v>
      </c>
      <c r="D55" s="293"/>
      <c r="E55" s="293"/>
      <c r="F55" s="293"/>
      <c r="G55" s="293"/>
      <c r="H55" s="293"/>
      <c r="I55" s="293"/>
      <c r="J55" s="293"/>
      <c r="K55" s="291"/>
    </row>
    <row r="56" s="1" customFormat="1" ht="12.75" customHeight="1">
      <c r="B56" s="289"/>
      <c r="C56" s="293"/>
      <c r="D56" s="293"/>
      <c r="E56" s="293"/>
      <c r="F56" s="293"/>
      <c r="G56" s="293"/>
      <c r="H56" s="293"/>
      <c r="I56" s="293"/>
      <c r="J56" s="293"/>
      <c r="K56" s="291"/>
    </row>
    <row r="57" s="1" customFormat="1" ht="15" customHeight="1">
      <c r="B57" s="289"/>
      <c r="C57" s="293" t="s">
        <v>936</v>
      </c>
      <c r="D57" s="293"/>
      <c r="E57" s="293"/>
      <c r="F57" s="293"/>
      <c r="G57" s="293"/>
      <c r="H57" s="293"/>
      <c r="I57" s="293"/>
      <c r="J57" s="293"/>
      <c r="K57" s="291"/>
    </row>
    <row r="58" s="1" customFormat="1" ht="15" customHeight="1">
      <c r="B58" s="289"/>
      <c r="C58" s="295"/>
      <c r="D58" s="293" t="s">
        <v>937</v>
      </c>
      <c r="E58" s="293"/>
      <c r="F58" s="293"/>
      <c r="G58" s="293"/>
      <c r="H58" s="293"/>
      <c r="I58" s="293"/>
      <c r="J58" s="293"/>
      <c r="K58" s="291"/>
    </row>
    <row r="59" s="1" customFormat="1" ht="15" customHeight="1">
      <c r="B59" s="289"/>
      <c r="C59" s="295"/>
      <c r="D59" s="293" t="s">
        <v>938</v>
      </c>
      <c r="E59" s="293"/>
      <c r="F59" s="293"/>
      <c r="G59" s="293"/>
      <c r="H59" s="293"/>
      <c r="I59" s="293"/>
      <c r="J59" s="293"/>
      <c r="K59" s="291"/>
    </row>
    <row r="60" s="1" customFormat="1" ht="15" customHeight="1">
      <c r="B60" s="289"/>
      <c r="C60" s="295"/>
      <c r="D60" s="293" t="s">
        <v>939</v>
      </c>
      <c r="E60" s="293"/>
      <c r="F60" s="293"/>
      <c r="G60" s="293"/>
      <c r="H60" s="293"/>
      <c r="I60" s="293"/>
      <c r="J60" s="293"/>
      <c r="K60" s="291"/>
    </row>
    <row r="61" s="1" customFormat="1" ht="15" customHeight="1">
      <c r="B61" s="289"/>
      <c r="C61" s="295"/>
      <c r="D61" s="293" t="s">
        <v>940</v>
      </c>
      <c r="E61" s="293"/>
      <c r="F61" s="293"/>
      <c r="G61" s="293"/>
      <c r="H61" s="293"/>
      <c r="I61" s="293"/>
      <c r="J61" s="293"/>
      <c r="K61" s="291"/>
    </row>
    <row r="62" s="1" customFormat="1" ht="15" customHeight="1">
      <c r="B62" s="289"/>
      <c r="C62" s="295"/>
      <c r="D62" s="298" t="s">
        <v>941</v>
      </c>
      <c r="E62" s="298"/>
      <c r="F62" s="298"/>
      <c r="G62" s="298"/>
      <c r="H62" s="298"/>
      <c r="I62" s="298"/>
      <c r="J62" s="298"/>
      <c r="K62" s="291"/>
    </row>
    <row r="63" s="1" customFormat="1" ht="15" customHeight="1">
      <c r="B63" s="289"/>
      <c r="C63" s="295"/>
      <c r="D63" s="293" t="s">
        <v>942</v>
      </c>
      <c r="E63" s="293"/>
      <c r="F63" s="293"/>
      <c r="G63" s="293"/>
      <c r="H63" s="293"/>
      <c r="I63" s="293"/>
      <c r="J63" s="293"/>
      <c r="K63" s="291"/>
    </row>
    <row r="64" s="1" customFormat="1" ht="12.75" customHeight="1">
      <c r="B64" s="289"/>
      <c r="C64" s="295"/>
      <c r="D64" s="295"/>
      <c r="E64" s="299"/>
      <c r="F64" s="295"/>
      <c r="G64" s="295"/>
      <c r="H64" s="295"/>
      <c r="I64" s="295"/>
      <c r="J64" s="295"/>
      <c r="K64" s="291"/>
    </row>
    <row r="65" s="1" customFormat="1" ht="15" customHeight="1">
      <c r="B65" s="289"/>
      <c r="C65" s="295"/>
      <c r="D65" s="293" t="s">
        <v>943</v>
      </c>
      <c r="E65" s="293"/>
      <c r="F65" s="293"/>
      <c r="G65" s="293"/>
      <c r="H65" s="293"/>
      <c r="I65" s="293"/>
      <c r="J65" s="293"/>
      <c r="K65" s="291"/>
    </row>
    <row r="66" s="1" customFormat="1" ht="15" customHeight="1">
      <c r="B66" s="289"/>
      <c r="C66" s="295"/>
      <c r="D66" s="298" t="s">
        <v>944</v>
      </c>
      <c r="E66" s="298"/>
      <c r="F66" s="298"/>
      <c r="G66" s="298"/>
      <c r="H66" s="298"/>
      <c r="I66" s="298"/>
      <c r="J66" s="298"/>
      <c r="K66" s="291"/>
    </row>
    <row r="67" s="1" customFormat="1" ht="15" customHeight="1">
      <c r="B67" s="289"/>
      <c r="C67" s="295"/>
      <c r="D67" s="293" t="s">
        <v>945</v>
      </c>
      <c r="E67" s="293"/>
      <c r="F67" s="293"/>
      <c r="G67" s="293"/>
      <c r="H67" s="293"/>
      <c r="I67" s="293"/>
      <c r="J67" s="293"/>
      <c r="K67" s="291"/>
    </row>
    <row r="68" s="1" customFormat="1" ht="15" customHeight="1">
      <c r="B68" s="289"/>
      <c r="C68" s="295"/>
      <c r="D68" s="293" t="s">
        <v>946</v>
      </c>
      <c r="E68" s="293"/>
      <c r="F68" s="293"/>
      <c r="G68" s="293"/>
      <c r="H68" s="293"/>
      <c r="I68" s="293"/>
      <c r="J68" s="293"/>
      <c r="K68" s="291"/>
    </row>
    <row r="69" s="1" customFormat="1" ht="15" customHeight="1">
      <c r="B69" s="289"/>
      <c r="C69" s="295"/>
      <c r="D69" s="293" t="s">
        <v>947</v>
      </c>
      <c r="E69" s="293"/>
      <c r="F69" s="293"/>
      <c r="G69" s="293"/>
      <c r="H69" s="293"/>
      <c r="I69" s="293"/>
      <c r="J69" s="293"/>
      <c r="K69" s="291"/>
    </row>
    <row r="70" s="1" customFormat="1" ht="15" customHeight="1">
      <c r="B70" s="289"/>
      <c r="C70" s="295"/>
      <c r="D70" s="293" t="s">
        <v>948</v>
      </c>
      <c r="E70" s="293"/>
      <c r="F70" s="293"/>
      <c r="G70" s="293"/>
      <c r="H70" s="293"/>
      <c r="I70" s="293"/>
      <c r="J70" s="293"/>
      <c r="K70" s="291"/>
    </row>
    <row r="71" s="1" customFormat="1" ht="12.75" customHeight="1">
      <c r="B71" s="300"/>
      <c r="C71" s="301"/>
      <c r="D71" s="301"/>
      <c r="E71" s="301"/>
      <c r="F71" s="301"/>
      <c r="G71" s="301"/>
      <c r="H71" s="301"/>
      <c r="I71" s="301"/>
      <c r="J71" s="301"/>
      <c r="K71" s="302"/>
    </row>
    <row r="72" s="1" customFormat="1" ht="18.75" customHeight="1">
      <c r="B72" s="303"/>
      <c r="C72" s="303"/>
      <c r="D72" s="303"/>
      <c r="E72" s="303"/>
      <c r="F72" s="303"/>
      <c r="G72" s="303"/>
      <c r="H72" s="303"/>
      <c r="I72" s="303"/>
      <c r="J72" s="303"/>
      <c r="K72" s="304"/>
    </row>
    <row r="73" s="1" customFormat="1" ht="18.75" customHeight="1">
      <c r="B73" s="304"/>
      <c r="C73" s="304"/>
      <c r="D73" s="304"/>
      <c r="E73" s="304"/>
      <c r="F73" s="304"/>
      <c r="G73" s="304"/>
      <c r="H73" s="304"/>
      <c r="I73" s="304"/>
      <c r="J73" s="304"/>
      <c r="K73" s="304"/>
    </row>
    <row r="74" s="1" customFormat="1" ht="7.5" customHeight="1">
      <c r="B74" s="305"/>
      <c r="C74" s="306"/>
      <c r="D74" s="306"/>
      <c r="E74" s="306"/>
      <c r="F74" s="306"/>
      <c r="G74" s="306"/>
      <c r="H74" s="306"/>
      <c r="I74" s="306"/>
      <c r="J74" s="306"/>
      <c r="K74" s="307"/>
    </row>
    <row r="75" s="1" customFormat="1" ht="45" customHeight="1">
      <c r="B75" s="308"/>
      <c r="C75" s="309" t="s">
        <v>949</v>
      </c>
      <c r="D75" s="309"/>
      <c r="E75" s="309"/>
      <c r="F75" s="309"/>
      <c r="G75" s="309"/>
      <c r="H75" s="309"/>
      <c r="I75" s="309"/>
      <c r="J75" s="309"/>
      <c r="K75" s="310"/>
    </row>
    <row r="76" s="1" customFormat="1" ht="17.25" customHeight="1">
      <c r="B76" s="308"/>
      <c r="C76" s="311" t="s">
        <v>950</v>
      </c>
      <c r="D76" s="311"/>
      <c r="E76" s="311"/>
      <c r="F76" s="311" t="s">
        <v>951</v>
      </c>
      <c r="G76" s="312"/>
      <c r="H76" s="311" t="s">
        <v>54</v>
      </c>
      <c r="I76" s="311" t="s">
        <v>57</v>
      </c>
      <c r="J76" s="311" t="s">
        <v>952</v>
      </c>
      <c r="K76" s="310"/>
    </row>
    <row r="77" s="1" customFormat="1" ht="17.25" customHeight="1">
      <c r="B77" s="308"/>
      <c r="C77" s="313" t="s">
        <v>953</v>
      </c>
      <c r="D77" s="313"/>
      <c r="E77" s="313"/>
      <c r="F77" s="314" t="s">
        <v>954</v>
      </c>
      <c r="G77" s="315"/>
      <c r="H77" s="313"/>
      <c r="I77" s="313"/>
      <c r="J77" s="313" t="s">
        <v>955</v>
      </c>
      <c r="K77" s="310"/>
    </row>
    <row r="78" s="1" customFormat="1" ht="5.25" customHeight="1">
      <c r="B78" s="308"/>
      <c r="C78" s="316"/>
      <c r="D78" s="316"/>
      <c r="E78" s="316"/>
      <c r="F78" s="316"/>
      <c r="G78" s="317"/>
      <c r="H78" s="316"/>
      <c r="I78" s="316"/>
      <c r="J78" s="316"/>
      <c r="K78" s="310"/>
    </row>
    <row r="79" s="1" customFormat="1" ht="15" customHeight="1">
      <c r="B79" s="308"/>
      <c r="C79" s="296" t="s">
        <v>53</v>
      </c>
      <c r="D79" s="318"/>
      <c r="E79" s="318"/>
      <c r="F79" s="319" t="s">
        <v>956</v>
      </c>
      <c r="G79" s="320"/>
      <c r="H79" s="296" t="s">
        <v>957</v>
      </c>
      <c r="I79" s="296" t="s">
        <v>958</v>
      </c>
      <c r="J79" s="296">
        <v>20</v>
      </c>
      <c r="K79" s="310"/>
    </row>
    <row r="80" s="1" customFormat="1" ht="15" customHeight="1">
      <c r="B80" s="308"/>
      <c r="C80" s="296" t="s">
        <v>959</v>
      </c>
      <c r="D80" s="296"/>
      <c r="E80" s="296"/>
      <c r="F80" s="319" t="s">
        <v>956</v>
      </c>
      <c r="G80" s="320"/>
      <c r="H80" s="296" t="s">
        <v>960</v>
      </c>
      <c r="I80" s="296" t="s">
        <v>958</v>
      </c>
      <c r="J80" s="296">
        <v>120</v>
      </c>
      <c r="K80" s="310"/>
    </row>
    <row r="81" s="1" customFormat="1" ht="15" customHeight="1">
      <c r="B81" s="321"/>
      <c r="C81" s="296" t="s">
        <v>961</v>
      </c>
      <c r="D81" s="296"/>
      <c r="E81" s="296"/>
      <c r="F81" s="319" t="s">
        <v>962</v>
      </c>
      <c r="G81" s="320"/>
      <c r="H81" s="296" t="s">
        <v>963</v>
      </c>
      <c r="I81" s="296" t="s">
        <v>958</v>
      </c>
      <c r="J81" s="296">
        <v>50</v>
      </c>
      <c r="K81" s="310"/>
    </row>
    <row r="82" s="1" customFormat="1" ht="15" customHeight="1">
      <c r="B82" s="321"/>
      <c r="C82" s="296" t="s">
        <v>964</v>
      </c>
      <c r="D82" s="296"/>
      <c r="E82" s="296"/>
      <c r="F82" s="319" t="s">
        <v>956</v>
      </c>
      <c r="G82" s="320"/>
      <c r="H82" s="296" t="s">
        <v>965</v>
      </c>
      <c r="I82" s="296" t="s">
        <v>966</v>
      </c>
      <c r="J82" s="296"/>
      <c r="K82" s="310"/>
    </row>
    <row r="83" s="1" customFormat="1" ht="15" customHeight="1">
      <c r="B83" s="321"/>
      <c r="C83" s="322" t="s">
        <v>967</v>
      </c>
      <c r="D83" s="322"/>
      <c r="E83" s="322"/>
      <c r="F83" s="323" t="s">
        <v>962</v>
      </c>
      <c r="G83" s="322"/>
      <c r="H83" s="322" t="s">
        <v>968</v>
      </c>
      <c r="I83" s="322" t="s">
        <v>958</v>
      </c>
      <c r="J83" s="322">
        <v>15</v>
      </c>
      <c r="K83" s="310"/>
    </row>
    <row r="84" s="1" customFormat="1" ht="15" customHeight="1">
      <c r="B84" s="321"/>
      <c r="C84" s="322" t="s">
        <v>969</v>
      </c>
      <c r="D84" s="322"/>
      <c r="E84" s="322"/>
      <c r="F84" s="323" t="s">
        <v>962</v>
      </c>
      <c r="G84" s="322"/>
      <c r="H84" s="322" t="s">
        <v>970</v>
      </c>
      <c r="I84" s="322" t="s">
        <v>958</v>
      </c>
      <c r="J84" s="322">
        <v>15</v>
      </c>
      <c r="K84" s="310"/>
    </row>
    <row r="85" s="1" customFormat="1" ht="15" customHeight="1">
      <c r="B85" s="321"/>
      <c r="C85" s="322" t="s">
        <v>971</v>
      </c>
      <c r="D85" s="322"/>
      <c r="E85" s="322"/>
      <c r="F85" s="323" t="s">
        <v>962</v>
      </c>
      <c r="G85" s="322"/>
      <c r="H85" s="322" t="s">
        <v>972</v>
      </c>
      <c r="I85" s="322" t="s">
        <v>958</v>
      </c>
      <c r="J85" s="322">
        <v>20</v>
      </c>
      <c r="K85" s="310"/>
    </row>
    <row r="86" s="1" customFormat="1" ht="15" customHeight="1">
      <c r="B86" s="321"/>
      <c r="C86" s="322" t="s">
        <v>973</v>
      </c>
      <c r="D86" s="322"/>
      <c r="E86" s="322"/>
      <c r="F86" s="323" t="s">
        <v>962</v>
      </c>
      <c r="G86" s="322"/>
      <c r="H86" s="322" t="s">
        <v>974</v>
      </c>
      <c r="I86" s="322" t="s">
        <v>958</v>
      </c>
      <c r="J86" s="322">
        <v>20</v>
      </c>
      <c r="K86" s="310"/>
    </row>
    <row r="87" s="1" customFormat="1" ht="15" customHeight="1">
      <c r="B87" s="321"/>
      <c r="C87" s="296" t="s">
        <v>975</v>
      </c>
      <c r="D87" s="296"/>
      <c r="E87" s="296"/>
      <c r="F87" s="319" t="s">
        <v>962</v>
      </c>
      <c r="G87" s="320"/>
      <c r="H87" s="296" t="s">
        <v>976</v>
      </c>
      <c r="I87" s="296" t="s">
        <v>958</v>
      </c>
      <c r="J87" s="296">
        <v>50</v>
      </c>
      <c r="K87" s="310"/>
    </row>
    <row r="88" s="1" customFormat="1" ht="15" customHeight="1">
      <c r="B88" s="321"/>
      <c r="C88" s="296" t="s">
        <v>977</v>
      </c>
      <c r="D88" s="296"/>
      <c r="E88" s="296"/>
      <c r="F88" s="319" t="s">
        <v>962</v>
      </c>
      <c r="G88" s="320"/>
      <c r="H88" s="296" t="s">
        <v>978</v>
      </c>
      <c r="I88" s="296" t="s">
        <v>958</v>
      </c>
      <c r="J88" s="296">
        <v>20</v>
      </c>
      <c r="K88" s="310"/>
    </row>
    <row r="89" s="1" customFormat="1" ht="15" customHeight="1">
      <c r="B89" s="321"/>
      <c r="C89" s="296" t="s">
        <v>979</v>
      </c>
      <c r="D89" s="296"/>
      <c r="E89" s="296"/>
      <c r="F89" s="319" t="s">
        <v>962</v>
      </c>
      <c r="G89" s="320"/>
      <c r="H89" s="296" t="s">
        <v>980</v>
      </c>
      <c r="I89" s="296" t="s">
        <v>958</v>
      </c>
      <c r="J89" s="296">
        <v>20</v>
      </c>
      <c r="K89" s="310"/>
    </row>
    <row r="90" s="1" customFormat="1" ht="15" customHeight="1">
      <c r="B90" s="321"/>
      <c r="C90" s="296" t="s">
        <v>981</v>
      </c>
      <c r="D90" s="296"/>
      <c r="E90" s="296"/>
      <c r="F90" s="319" t="s">
        <v>962</v>
      </c>
      <c r="G90" s="320"/>
      <c r="H90" s="296" t="s">
        <v>982</v>
      </c>
      <c r="I90" s="296" t="s">
        <v>958</v>
      </c>
      <c r="J90" s="296">
        <v>50</v>
      </c>
      <c r="K90" s="310"/>
    </row>
    <row r="91" s="1" customFormat="1" ht="15" customHeight="1">
      <c r="B91" s="321"/>
      <c r="C91" s="296" t="s">
        <v>983</v>
      </c>
      <c r="D91" s="296"/>
      <c r="E91" s="296"/>
      <c r="F91" s="319" t="s">
        <v>962</v>
      </c>
      <c r="G91" s="320"/>
      <c r="H91" s="296" t="s">
        <v>983</v>
      </c>
      <c r="I91" s="296" t="s">
        <v>958</v>
      </c>
      <c r="J91" s="296">
        <v>50</v>
      </c>
      <c r="K91" s="310"/>
    </row>
    <row r="92" s="1" customFormat="1" ht="15" customHeight="1">
      <c r="B92" s="321"/>
      <c r="C92" s="296" t="s">
        <v>984</v>
      </c>
      <c r="D92" s="296"/>
      <c r="E92" s="296"/>
      <c r="F92" s="319" t="s">
        <v>962</v>
      </c>
      <c r="G92" s="320"/>
      <c r="H92" s="296" t="s">
        <v>985</v>
      </c>
      <c r="I92" s="296" t="s">
        <v>958</v>
      </c>
      <c r="J92" s="296">
        <v>255</v>
      </c>
      <c r="K92" s="310"/>
    </row>
    <row r="93" s="1" customFormat="1" ht="15" customHeight="1">
      <c r="B93" s="321"/>
      <c r="C93" s="296" t="s">
        <v>986</v>
      </c>
      <c r="D93" s="296"/>
      <c r="E93" s="296"/>
      <c r="F93" s="319" t="s">
        <v>956</v>
      </c>
      <c r="G93" s="320"/>
      <c r="H93" s="296" t="s">
        <v>987</v>
      </c>
      <c r="I93" s="296" t="s">
        <v>988</v>
      </c>
      <c r="J93" s="296"/>
      <c r="K93" s="310"/>
    </row>
    <row r="94" s="1" customFormat="1" ht="15" customHeight="1">
      <c r="B94" s="321"/>
      <c r="C94" s="296" t="s">
        <v>989</v>
      </c>
      <c r="D94" s="296"/>
      <c r="E94" s="296"/>
      <c r="F94" s="319" t="s">
        <v>956</v>
      </c>
      <c r="G94" s="320"/>
      <c r="H94" s="296" t="s">
        <v>990</v>
      </c>
      <c r="I94" s="296" t="s">
        <v>991</v>
      </c>
      <c r="J94" s="296"/>
      <c r="K94" s="310"/>
    </row>
    <row r="95" s="1" customFormat="1" ht="15" customHeight="1">
      <c r="B95" s="321"/>
      <c r="C95" s="296" t="s">
        <v>992</v>
      </c>
      <c r="D95" s="296"/>
      <c r="E95" s="296"/>
      <c r="F95" s="319" t="s">
        <v>956</v>
      </c>
      <c r="G95" s="320"/>
      <c r="H95" s="296" t="s">
        <v>992</v>
      </c>
      <c r="I95" s="296" t="s">
        <v>991</v>
      </c>
      <c r="J95" s="296"/>
      <c r="K95" s="310"/>
    </row>
    <row r="96" s="1" customFormat="1" ht="15" customHeight="1">
      <c r="B96" s="321"/>
      <c r="C96" s="296" t="s">
        <v>38</v>
      </c>
      <c r="D96" s="296"/>
      <c r="E96" s="296"/>
      <c r="F96" s="319" t="s">
        <v>956</v>
      </c>
      <c r="G96" s="320"/>
      <c r="H96" s="296" t="s">
        <v>993</v>
      </c>
      <c r="I96" s="296" t="s">
        <v>991</v>
      </c>
      <c r="J96" s="296"/>
      <c r="K96" s="310"/>
    </row>
    <row r="97" s="1" customFormat="1" ht="15" customHeight="1">
      <c r="B97" s="321"/>
      <c r="C97" s="296" t="s">
        <v>48</v>
      </c>
      <c r="D97" s="296"/>
      <c r="E97" s="296"/>
      <c r="F97" s="319" t="s">
        <v>956</v>
      </c>
      <c r="G97" s="320"/>
      <c r="H97" s="296" t="s">
        <v>994</v>
      </c>
      <c r="I97" s="296" t="s">
        <v>991</v>
      </c>
      <c r="J97" s="296"/>
      <c r="K97" s="310"/>
    </row>
    <row r="98" s="1" customFormat="1" ht="15" customHeight="1">
      <c r="B98" s="324"/>
      <c r="C98" s="325"/>
      <c r="D98" s="325"/>
      <c r="E98" s="325"/>
      <c r="F98" s="325"/>
      <c r="G98" s="325"/>
      <c r="H98" s="325"/>
      <c r="I98" s="325"/>
      <c r="J98" s="325"/>
      <c r="K98" s="326"/>
    </row>
    <row r="99" s="1" customFormat="1" ht="18.75" customHeight="1">
      <c r="B99" s="327"/>
      <c r="C99" s="328"/>
      <c r="D99" s="328"/>
      <c r="E99" s="328"/>
      <c r="F99" s="328"/>
      <c r="G99" s="328"/>
      <c r="H99" s="328"/>
      <c r="I99" s="328"/>
      <c r="J99" s="328"/>
      <c r="K99" s="327"/>
    </row>
    <row r="100" s="1" customFormat="1" ht="18.75" customHeight="1">
      <c r="B100" s="304"/>
      <c r="C100" s="304"/>
      <c r="D100" s="304"/>
      <c r="E100" s="304"/>
      <c r="F100" s="304"/>
      <c r="G100" s="304"/>
      <c r="H100" s="304"/>
      <c r="I100" s="304"/>
      <c r="J100" s="304"/>
      <c r="K100" s="304"/>
    </row>
    <row r="101" s="1" customFormat="1" ht="7.5" customHeight="1">
      <c r="B101" s="305"/>
      <c r="C101" s="306"/>
      <c r="D101" s="306"/>
      <c r="E101" s="306"/>
      <c r="F101" s="306"/>
      <c r="G101" s="306"/>
      <c r="H101" s="306"/>
      <c r="I101" s="306"/>
      <c r="J101" s="306"/>
      <c r="K101" s="307"/>
    </row>
    <row r="102" s="1" customFormat="1" ht="45" customHeight="1">
      <c r="B102" s="308"/>
      <c r="C102" s="309" t="s">
        <v>995</v>
      </c>
      <c r="D102" s="309"/>
      <c r="E102" s="309"/>
      <c r="F102" s="309"/>
      <c r="G102" s="309"/>
      <c r="H102" s="309"/>
      <c r="I102" s="309"/>
      <c r="J102" s="309"/>
      <c r="K102" s="310"/>
    </row>
    <row r="103" s="1" customFormat="1" ht="17.25" customHeight="1">
      <c r="B103" s="308"/>
      <c r="C103" s="311" t="s">
        <v>950</v>
      </c>
      <c r="D103" s="311"/>
      <c r="E103" s="311"/>
      <c r="F103" s="311" t="s">
        <v>951</v>
      </c>
      <c r="G103" s="312"/>
      <c r="H103" s="311" t="s">
        <v>54</v>
      </c>
      <c r="I103" s="311" t="s">
        <v>57</v>
      </c>
      <c r="J103" s="311" t="s">
        <v>952</v>
      </c>
      <c r="K103" s="310"/>
    </row>
    <row r="104" s="1" customFormat="1" ht="17.25" customHeight="1">
      <c r="B104" s="308"/>
      <c r="C104" s="313" t="s">
        <v>953</v>
      </c>
      <c r="D104" s="313"/>
      <c r="E104" s="313"/>
      <c r="F104" s="314" t="s">
        <v>954</v>
      </c>
      <c r="G104" s="315"/>
      <c r="H104" s="313"/>
      <c r="I104" s="313"/>
      <c r="J104" s="313" t="s">
        <v>955</v>
      </c>
      <c r="K104" s="310"/>
    </row>
    <row r="105" s="1" customFormat="1" ht="5.25" customHeight="1">
      <c r="B105" s="308"/>
      <c r="C105" s="311"/>
      <c r="D105" s="311"/>
      <c r="E105" s="311"/>
      <c r="F105" s="311"/>
      <c r="G105" s="329"/>
      <c r="H105" s="311"/>
      <c r="I105" s="311"/>
      <c r="J105" s="311"/>
      <c r="K105" s="310"/>
    </row>
    <row r="106" s="1" customFormat="1" ht="15" customHeight="1">
      <c r="B106" s="308"/>
      <c r="C106" s="296" t="s">
        <v>53</v>
      </c>
      <c r="D106" s="318"/>
      <c r="E106" s="318"/>
      <c r="F106" s="319" t="s">
        <v>956</v>
      </c>
      <c r="G106" s="296"/>
      <c r="H106" s="296" t="s">
        <v>996</v>
      </c>
      <c r="I106" s="296" t="s">
        <v>958</v>
      </c>
      <c r="J106" s="296">
        <v>20</v>
      </c>
      <c r="K106" s="310"/>
    </row>
    <row r="107" s="1" customFormat="1" ht="15" customHeight="1">
      <c r="B107" s="308"/>
      <c r="C107" s="296" t="s">
        <v>959</v>
      </c>
      <c r="D107" s="296"/>
      <c r="E107" s="296"/>
      <c r="F107" s="319" t="s">
        <v>956</v>
      </c>
      <c r="G107" s="296"/>
      <c r="H107" s="296" t="s">
        <v>996</v>
      </c>
      <c r="I107" s="296" t="s">
        <v>958</v>
      </c>
      <c r="J107" s="296">
        <v>120</v>
      </c>
      <c r="K107" s="310"/>
    </row>
    <row r="108" s="1" customFormat="1" ht="15" customHeight="1">
      <c r="B108" s="321"/>
      <c r="C108" s="296" t="s">
        <v>961</v>
      </c>
      <c r="D108" s="296"/>
      <c r="E108" s="296"/>
      <c r="F108" s="319" t="s">
        <v>962</v>
      </c>
      <c r="G108" s="296"/>
      <c r="H108" s="296" t="s">
        <v>996</v>
      </c>
      <c r="I108" s="296" t="s">
        <v>958</v>
      </c>
      <c r="J108" s="296">
        <v>50</v>
      </c>
      <c r="K108" s="310"/>
    </row>
    <row r="109" s="1" customFormat="1" ht="15" customHeight="1">
      <c r="B109" s="321"/>
      <c r="C109" s="296" t="s">
        <v>964</v>
      </c>
      <c r="D109" s="296"/>
      <c r="E109" s="296"/>
      <c r="F109" s="319" t="s">
        <v>956</v>
      </c>
      <c r="G109" s="296"/>
      <c r="H109" s="296" t="s">
        <v>996</v>
      </c>
      <c r="I109" s="296" t="s">
        <v>966</v>
      </c>
      <c r="J109" s="296"/>
      <c r="K109" s="310"/>
    </row>
    <row r="110" s="1" customFormat="1" ht="15" customHeight="1">
      <c r="B110" s="321"/>
      <c r="C110" s="296" t="s">
        <v>975</v>
      </c>
      <c r="D110" s="296"/>
      <c r="E110" s="296"/>
      <c r="F110" s="319" t="s">
        <v>962</v>
      </c>
      <c r="G110" s="296"/>
      <c r="H110" s="296" t="s">
        <v>996</v>
      </c>
      <c r="I110" s="296" t="s">
        <v>958</v>
      </c>
      <c r="J110" s="296">
        <v>50</v>
      </c>
      <c r="K110" s="310"/>
    </row>
    <row r="111" s="1" customFormat="1" ht="15" customHeight="1">
      <c r="B111" s="321"/>
      <c r="C111" s="296" t="s">
        <v>983</v>
      </c>
      <c r="D111" s="296"/>
      <c r="E111" s="296"/>
      <c r="F111" s="319" t="s">
        <v>962</v>
      </c>
      <c r="G111" s="296"/>
      <c r="H111" s="296" t="s">
        <v>996</v>
      </c>
      <c r="I111" s="296" t="s">
        <v>958</v>
      </c>
      <c r="J111" s="296">
        <v>50</v>
      </c>
      <c r="K111" s="310"/>
    </row>
    <row r="112" s="1" customFormat="1" ht="15" customHeight="1">
      <c r="B112" s="321"/>
      <c r="C112" s="296" t="s">
        <v>981</v>
      </c>
      <c r="D112" s="296"/>
      <c r="E112" s="296"/>
      <c r="F112" s="319" t="s">
        <v>962</v>
      </c>
      <c r="G112" s="296"/>
      <c r="H112" s="296" t="s">
        <v>996</v>
      </c>
      <c r="I112" s="296" t="s">
        <v>958</v>
      </c>
      <c r="J112" s="296">
        <v>50</v>
      </c>
      <c r="K112" s="310"/>
    </row>
    <row r="113" s="1" customFormat="1" ht="15" customHeight="1">
      <c r="B113" s="321"/>
      <c r="C113" s="296" t="s">
        <v>53</v>
      </c>
      <c r="D113" s="296"/>
      <c r="E113" s="296"/>
      <c r="F113" s="319" t="s">
        <v>956</v>
      </c>
      <c r="G113" s="296"/>
      <c r="H113" s="296" t="s">
        <v>997</v>
      </c>
      <c r="I113" s="296" t="s">
        <v>958</v>
      </c>
      <c r="J113" s="296">
        <v>20</v>
      </c>
      <c r="K113" s="310"/>
    </row>
    <row r="114" s="1" customFormat="1" ht="15" customHeight="1">
      <c r="B114" s="321"/>
      <c r="C114" s="296" t="s">
        <v>998</v>
      </c>
      <c r="D114" s="296"/>
      <c r="E114" s="296"/>
      <c r="F114" s="319" t="s">
        <v>956</v>
      </c>
      <c r="G114" s="296"/>
      <c r="H114" s="296" t="s">
        <v>999</v>
      </c>
      <c r="I114" s="296" t="s">
        <v>958</v>
      </c>
      <c r="J114" s="296">
        <v>120</v>
      </c>
      <c r="K114" s="310"/>
    </row>
    <row r="115" s="1" customFormat="1" ht="15" customHeight="1">
      <c r="B115" s="321"/>
      <c r="C115" s="296" t="s">
        <v>38</v>
      </c>
      <c r="D115" s="296"/>
      <c r="E115" s="296"/>
      <c r="F115" s="319" t="s">
        <v>956</v>
      </c>
      <c r="G115" s="296"/>
      <c r="H115" s="296" t="s">
        <v>1000</v>
      </c>
      <c r="I115" s="296" t="s">
        <v>991</v>
      </c>
      <c r="J115" s="296"/>
      <c r="K115" s="310"/>
    </row>
    <row r="116" s="1" customFormat="1" ht="15" customHeight="1">
      <c r="B116" s="321"/>
      <c r="C116" s="296" t="s">
        <v>48</v>
      </c>
      <c r="D116" s="296"/>
      <c r="E116" s="296"/>
      <c r="F116" s="319" t="s">
        <v>956</v>
      </c>
      <c r="G116" s="296"/>
      <c r="H116" s="296" t="s">
        <v>1001</v>
      </c>
      <c r="I116" s="296" t="s">
        <v>991</v>
      </c>
      <c r="J116" s="296"/>
      <c r="K116" s="310"/>
    </row>
    <row r="117" s="1" customFormat="1" ht="15" customHeight="1">
      <c r="B117" s="321"/>
      <c r="C117" s="296" t="s">
        <v>57</v>
      </c>
      <c r="D117" s="296"/>
      <c r="E117" s="296"/>
      <c r="F117" s="319" t="s">
        <v>956</v>
      </c>
      <c r="G117" s="296"/>
      <c r="H117" s="296" t="s">
        <v>1002</v>
      </c>
      <c r="I117" s="296" t="s">
        <v>1003</v>
      </c>
      <c r="J117" s="296"/>
      <c r="K117" s="310"/>
    </row>
    <row r="118" s="1" customFormat="1" ht="15" customHeight="1">
      <c r="B118" s="324"/>
      <c r="C118" s="330"/>
      <c r="D118" s="330"/>
      <c r="E118" s="330"/>
      <c r="F118" s="330"/>
      <c r="G118" s="330"/>
      <c r="H118" s="330"/>
      <c r="I118" s="330"/>
      <c r="J118" s="330"/>
      <c r="K118" s="326"/>
    </row>
    <row r="119" s="1" customFormat="1" ht="18.75" customHeight="1">
      <c r="B119" s="331"/>
      <c r="C119" s="332"/>
      <c r="D119" s="332"/>
      <c r="E119" s="332"/>
      <c r="F119" s="333"/>
      <c r="G119" s="332"/>
      <c r="H119" s="332"/>
      <c r="I119" s="332"/>
      <c r="J119" s="332"/>
      <c r="K119" s="331"/>
    </row>
    <row r="120" s="1" customFormat="1" ht="18.75" customHeight="1">
      <c r="B120" s="304"/>
      <c r="C120" s="304"/>
      <c r="D120" s="304"/>
      <c r="E120" s="304"/>
      <c r="F120" s="304"/>
      <c r="G120" s="304"/>
      <c r="H120" s="304"/>
      <c r="I120" s="304"/>
      <c r="J120" s="304"/>
      <c r="K120" s="304"/>
    </row>
    <row r="121" s="1" customFormat="1" ht="7.5" customHeight="1">
      <c r="B121" s="334"/>
      <c r="C121" s="335"/>
      <c r="D121" s="335"/>
      <c r="E121" s="335"/>
      <c r="F121" s="335"/>
      <c r="G121" s="335"/>
      <c r="H121" s="335"/>
      <c r="I121" s="335"/>
      <c r="J121" s="335"/>
      <c r="K121" s="336"/>
    </row>
    <row r="122" s="1" customFormat="1" ht="45" customHeight="1">
      <c r="B122" s="337"/>
      <c r="C122" s="287" t="s">
        <v>1004</v>
      </c>
      <c r="D122" s="287"/>
      <c r="E122" s="287"/>
      <c r="F122" s="287"/>
      <c r="G122" s="287"/>
      <c r="H122" s="287"/>
      <c r="I122" s="287"/>
      <c r="J122" s="287"/>
      <c r="K122" s="338"/>
    </row>
    <row r="123" s="1" customFormat="1" ht="17.25" customHeight="1">
      <c r="B123" s="339"/>
      <c r="C123" s="311" t="s">
        <v>950</v>
      </c>
      <c r="D123" s="311"/>
      <c r="E123" s="311"/>
      <c r="F123" s="311" t="s">
        <v>951</v>
      </c>
      <c r="G123" s="312"/>
      <c r="H123" s="311" t="s">
        <v>54</v>
      </c>
      <c r="I123" s="311" t="s">
        <v>57</v>
      </c>
      <c r="J123" s="311" t="s">
        <v>952</v>
      </c>
      <c r="K123" s="340"/>
    </row>
    <row r="124" s="1" customFormat="1" ht="17.25" customHeight="1">
      <c r="B124" s="339"/>
      <c r="C124" s="313" t="s">
        <v>953</v>
      </c>
      <c r="D124" s="313"/>
      <c r="E124" s="313"/>
      <c r="F124" s="314" t="s">
        <v>954</v>
      </c>
      <c r="G124" s="315"/>
      <c r="H124" s="313"/>
      <c r="I124" s="313"/>
      <c r="J124" s="313" t="s">
        <v>955</v>
      </c>
      <c r="K124" s="340"/>
    </row>
    <row r="125" s="1" customFormat="1" ht="5.25" customHeight="1">
      <c r="B125" s="341"/>
      <c r="C125" s="316"/>
      <c r="D125" s="316"/>
      <c r="E125" s="316"/>
      <c r="F125" s="316"/>
      <c r="G125" s="342"/>
      <c r="H125" s="316"/>
      <c r="I125" s="316"/>
      <c r="J125" s="316"/>
      <c r="K125" s="343"/>
    </row>
    <row r="126" s="1" customFormat="1" ht="15" customHeight="1">
      <c r="B126" s="341"/>
      <c r="C126" s="296" t="s">
        <v>959</v>
      </c>
      <c r="D126" s="318"/>
      <c r="E126" s="318"/>
      <c r="F126" s="319" t="s">
        <v>956</v>
      </c>
      <c r="G126" s="296"/>
      <c r="H126" s="296" t="s">
        <v>996</v>
      </c>
      <c r="I126" s="296" t="s">
        <v>958</v>
      </c>
      <c r="J126" s="296">
        <v>120</v>
      </c>
      <c r="K126" s="344"/>
    </row>
    <row r="127" s="1" customFormat="1" ht="15" customHeight="1">
      <c r="B127" s="341"/>
      <c r="C127" s="296" t="s">
        <v>1005</v>
      </c>
      <c r="D127" s="296"/>
      <c r="E127" s="296"/>
      <c r="F127" s="319" t="s">
        <v>956</v>
      </c>
      <c r="G127" s="296"/>
      <c r="H127" s="296" t="s">
        <v>1006</v>
      </c>
      <c r="I127" s="296" t="s">
        <v>958</v>
      </c>
      <c r="J127" s="296" t="s">
        <v>1007</v>
      </c>
      <c r="K127" s="344"/>
    </row>
    <row r="128" s="1" customFormat="1" ht="15" customHeight="1">
      <c r="B128" s="341"/>
      <c r="C128" s="296" t="s">
        <v>904</v>
      </c>
      <c r="D128" s="296"/>
      <c r="E128" s="296"/>
      <c r="F128" s="319" t="s">
        <v>956</v>
      </c>
      <c r="G128" s="296"/>
      <c r="H128" s="296" t="s">
        <v>1008</v>
      </c>
      <c r="I128" s="296" t="s">
        <v>958</v>
      </c>
      <c r="J128" s="296" t="s">
        <v>1007</v>
      </c>
      <c r="K128" s="344"/>
    </row>
    <row r="129" s="1" customFormat="1" ht="15" customHeight="1">
      <c r="B129" s="341"/>
      <c r="C129" s="296" t="s">
        <v>967</v>
      </c>
      <c r="D129" s="296"/>
      <c r="E129" s="296"/>
      <c r="F129" s="319" t="s">
        <v>962</v>
      </c>
      <c r="G129" s="296"/>
      <c r="H129" s="296" t="s">
        <v>968</v>
      </c>
      <c r="I129" s="296" t="s">
        <v>958</v>
      </c>
      <c r="J129" s="296">
        <v>15</v>
      </c>
      <c r="K129" s="344"/>
    </row>
    <row r="130" s="1" customFormat="1" ht="15" customHeight="1">
      <c r="B130" s="341"/>
      <c r="C130" s="322" t="s">
        <v>969</v>
      </c>
      <c r="D130" s="322"/>
      <c r="E130" s="322"/>
      <c r="F130" s="323" t="s">
        <v>962</v>
      </c>
      <c r="G130" s="322"/>
      <c r="H130" s="322" t="s">
        <v>970</v>
      </c>
      <c r="I130" s="322" t="s">
        <v>958</v>
      </c>
      <c r="J130" s="322">
        <v>15</v>
      </c>
      <c r="K130" s="344"/>
    </row>
    <row r="131" s="1" customFormat="1" ht="15" customHeight="1">
      <c r="B131" s="341"/>
      <c r="C131" s="322" t="s">
        <v>971</v>
      </c>
      <c r="D131" s="322"/>
      <c r="E131" s="322"/>
      <c r="F131" s="323" t="s">
        <v>962</v>
      </c>
      <c r="G131" s="322"/>
      <c r="H131" s="322" t="s">
        <v>972</v>
      </c>
      <c r="I131" s="322" t="s">
        <v>958</v>
      </c>
      <c r="J131" s="322">
        <v>20</v>
      </c>
      <c r="K131" s="344"/>
    </row>
    <row r="132" s="1" customFormat="1" ht="15" customHeight="1">
      <c r="B132" s="341"/>
      <c r="C132" s="322" t="s">
        <v>973</v>
      </c>
      <c r="D132" s="322"/>
      <c r="E132" s="322"/>
      <c r="F132" s="323" t="s">
        <v>962</v>
      </c>
      <c r="G132" s="322"/>
      <c r="H132" s="322" t="s">
        <v>974</v>
      </c>
      <c r="I132" s="322" t="s">
        <v>958</v>
      </c>
      <c r="J132" s="322">
        <v>20</v>
      </c>
      <c r="K132" s="344"/>
    </row>
    <row r="133" s="1" customFormat="1" ht="15" customHeight="1">
      <c r="B133" s="341"/>
      <c r="C133" s="296" t="s">
        <v>961</v>
      </c>
      <c r="D133" s="296"/>
      <c r="E133" s="296"/>
      <c r="F133" s="319" t="s">
        <v>962</v>
      </c>
      <c r="G133" s="296"/>
      <c r="H133" s="296" t="s">
        <v>996</v>
      </c>
      <c r="I133" s="296" t="s">
        <v>958</v>
      </c>
      <c r="J133" s="296">
        <v>50</v>
      </c>
      <c r="K133" s="344"/>
    </row>
    <row r="134" s="1" customFormat="1" ht="15" customHeight="1">
      <c r="B134" s="341"/>
      <c r="C134" s="296" t="s">
        <v>975</v>
      </c>
      <c r="D134" s="296"/>
      <c r="E134" s="296"/>
      <c r="F134" s="319" t="s">
        <v>962</v>
      </c>
      <c r="G134" s="296"/>
      <c r="H134" s="296" t="s">
        <v>996</v>
      </c>
      <c r="I134" s="296" t="s">
        <v>958</v>
      </c>
      <c r="J134" s="296">
        <v>50</v>
      </c>
      <c r="K134" s="344"/>
    </row>
    <row r="135" s="1" customFormat="1" ht="15" customHeight="1">
      <c r="B135" s="341"/>
      <c r="C135" s="296" t="s">
        <v>981</v>
      </c>
      <c r="D135" s="296"/>
      <c r="E135" s="296"/>
      <c r="F135" s="319" t="s">
        <v>962</v>
      </c>
      <c r="G135" s="296"/>
      <c r="H135" s="296" t="s">
        <v>996</v>
      </c>
      <c r="I135" s="296" t="s">
        <v>958</v>
      </c>
      <c r="J135" s="296">
        <v>50</v>
      </c>
      <c r="K135" s="344"/>
    </row>
    <row r="136" s="1" customFormat="1" ht="15" customHeight="1">
      <c r="B136" s="341"/>
      <c r="C136" s="296" t="s">
        <v>983</v>
      </c>
      <c r="D136" s="296"/>
      <c r="E136" s="296"/>
      <c r="F136" s="319" t="s">
        <v>962</v>
      </c>
      <c r="G136" s="296"/>
      <c r="H136" s="296" t="s">
        <v>996</v>
      </c>
      <c r="I136" s="296" t="s">
        <v>958</v>
      </c>
      <c r="J136" s="296">
        <v>50</v>
      </c>
      <c r="K136" s="344"/>
    </row>
    <row r="137" s="1" customFormat="1" ht="15" customHeight="1">
      <c r="B137" s="341"/>
      <c r="C137" s="296" t="s">
        <v>984</v>
      </c>
      <c r="D137" s="296"/>
      <c r="E137" s="296"/>
      <c r="F137" s="319" t="s">
        <v>962</v>
      </c>
      <c r="G137" s="296"/>
      <c r="H137" s="296" t="s">
        <v>1009</v>
      </c>
      <c r="I137" s="296" t="s">
        <v>958</v>
      </c>
      <c r="J137" s="296">
        <v>255</v>
      </c>
      <c r="K137" s="344"/>
    </row>
    <row r="138" s="1" customFormat="1" ht="15" customHeight="1">
      <c r="B138" s="341"/>
      <c r="C138" s="296" t="s">
        <v>986</v>
      </c>
      <c r="D138" s="296"/>
      <c r="E138" s="296"/>
      <c r="F138" s="319" t="s">
        <v>956</v>
      </c>
      <c r="G138" s="296"/>
      <c r="H138" s="296" t="s">
        <v>1010</v>
      </c>
      <c r="I138" s="296" t="s">
        <v>988</v>
      </c>
      <c r="J138" s="296"/>
      <c r="K138" s="344"/>
    </row>
    <row r="139" s="1" customFormat="1" ht="15" customHeight="1">
      <c r="B139" s="341"/>
      <c r="C139" s="296" t="s">
        <v>989</v>
      </c>
      <c r="D139" s="296"/>
      <c r="E139" s="296"/>
      <c r="F139" s="319" t="s">
        <v>956</v>
      </c>
      <c r="G139" s="296"/>
      <c r="H139" s="296" t="s">
        <v>1011</v>
      </c>
      <c r="I139" s="296" t="s">
        <v>991</v>
      </c>
      <c r="J139" s="296"/>
      <c r="K139" s="344"/>
    </row>
    <row r="140" s="1" customFormat="1" ht="15" customHeight="1">
      <c r="B140" s="341"/>
      <c r="C140" s="296" t="s">
        <v>992</v>
      </c>
      <c r="D140" s="296"/>
      <c r="E140" s="296"/>
      <c r="F140" s="319" t="s">
        <v>956</v>
      </c>
      <c r="G140" s="296"/>
      <c r="H140" s="296" t="s">
        <v>992</v>
      </c>
      <c r="I140" s="296" t="s">
        <v>991</v>
      </c>
      <c r="J140" s="296"/>
      <c r="K140" s="344"/>
    </row>
    <row r="141" s="1" customFormat="1" ht="15" customHeight="1">
      <c r="B141" s="341"/>
      <c r="C141" s="296" t="s">
        <v>38</v>
      </c>
      <c r="D141" s="296"/>
      <c r="E141" s="296"/>
      <c r="F141" s="319" t="s">
        <v>956</v>
      </c>
      <c r="G141" s="296"/>
      <c r="H141" s="296" t="s">
        <v>1012</v>
      </c>
      <c r="I141" s="296" t="s">
        <v>991</v>
      </c>
      <c r="J141" s="296"/>
      <c r="K141" s="344"/>
    </row>
    <row r="142" s="1" customFormat="1" ht="15" customHeight="1">
      <c r="B142" s="341"/>
      <c r="C142" s="296" t="s">
        <v>1013</v>
      </c>
      <c r="D142" s="296"/>
      <c r="E142" s="296"/>
      <c r="F142" s="319" t="s">
        <v>956</v>
      </c>
      <c r="G142" s="296"/>
      <c r="H142" s="296" t="s">
        <v>1014</v>
      </c>
      <c r="I142" s="296" t="s">
        <v>991</v>
      </c>
      <c r="J142" s="296"/>
      <c r="K142" s="344"/>
    </row>
    <row r="143" s="1" customFormat="1" ht="15" customHeight="1">
      <c r="B143" s="345"/>
      <c r="C143" s="346"/>
      <c r="D143" s="346"/>
      <c r="E143" s="346"/>
      <c r="F143" s="346"/>
      <c r="G143" s="346"/>
      <c r="H143" s="346"/>
      <c r="I143" s="346"/>
      <c r="J143" s="346"/>
      <c r="K143" s="347"/>
    </row>
    <row r="144" s="1" customFormat="1" ht="18.75" customHeight="1">
      <c r="B144" s="332"/>
      <c r="C144" s="332"/>
      <c r="D144" s="332"/>
      <c r="E144" s="332"/>
      <c r="F144" s="333"/>
      <c r="G144" s="332"/>
      <c r="H144" s="332"/>
      <c r="I144" s="332"/>
      <c r="J144" s="332"/>
      <c r="K144" s="332"/>
    </row>
    <row r="145" s="1" customFormat="1" ht="18.75" customHeight="1">
      <c r="B145" s="304"/>
      <c r="C145" s="304"/>
      <c r="D145" s="304"/>
      <c r="E145" s="304"/>
      <c r="F145" s="304"/>
      <c r="G145" s="304"/>
      <c r="H145" s="304"/>
      <c r="I145" s="304"/>
      <c r="J145" s="304"/>
      <c r="K145" s="304"/>
    </row>
    <row r="146" s="1" customFormat="1" ht="7.5" customHeight="1">
      <c r="B146" s="305"/>
      <c r="C146" s="306"/>
      <c r="D146" s="306"/>
      <c r="E146" s="306"/>
      <c r="F146" s="306"/>
      <c r="G146" s="306"/>
      <c r="H146" s="306"/>
      <c r="I146" s="306"/>
      <c r="J146" s="306"/>
      <c r="K146" s="307"/>
    </row>
    <row r="147" s="1" customFormat="1" ht="45" customHeight="1">
      <c r="B147" s="308"/>
      <c r="C147" s="309" t="s">
        <v>1015</v>
      </c>
      <c r="D147" s="309"/>
      <c r="E147" s="309"/>
      <c r="F147" s="309"/>
      <c r="G147" s="309"/>
      <c r="H147" s="309"/>
      <c r="I147" s="309"/>
      <c r="J147" s="309"/>
      <c r="K147" s="310"/>
    </row>
    <row r="148" s="1" customFormat="1" ht="17.25" customHeight="1">
      <c r="B148" s="308"/>
      <c r="C148" s="311" t="s">
        <v>950</v>
      </c>
      <c r="D148" s="311"/>
      <c r="E148" s="311"/>
      <c r="F148" s="311" t="s">
        <v>951</v>
      </c>
      <c r="G148" s="312"/>
      <c r="H148" s="311" t="s">
        <v>54</v>
      </c>
      <c r="I148" s="311" t="s">
        <v>57</v>
      </c>
      <c r="J148" s="311" t="s">
        <v>952</v>
      </c>
      <c r="K148" s="310"/>
    </row>
    <row r="149" s="1" customFormat="1" ht="17.25" customHeight="1">
      <c r="B149" s="308"/>
      <c r="C149" s="313" t="s">
        <v>953</v>
      </c>
      <c r="D149" s="313"/>
      <c r="E149" s="313"/>
      <c r="F149" s="314" t="s">
        <v>954</v>
      </c>
      <c r="G149" s="315"/>
      <c r="H149" s="313"/>
      <c r="I149" s="313"/>
      <c r="J149" s="313" t="s">
        <v>955</v>
      </c>
      <c r="K149" s="310"/>
    </row>
    <row r="150" s="1" customFormat="1" ht="5.25" customHeight="1">
      <c r="B150" s="321"/>
      <c r="C150" s="316"/>
      <c r="D150" s="316"/>
      <c r="E150" s="316"/>
      <c r="F150" s="316"/>
      <c r="G150" s="317"/>
      <c r="H150" s="316"/>
      <c r="I150" s="316"/>
      <c r="J150" s="316"/>
      <c r="K150" s="344"/>
    </row>
    <row r="151" s="1" customFormat="1" ht="15" customHeight="1">
      <c r="B151" s="321"/>
      <c r="C151" s="348" t="s">
        <v>959</v>
      </c>
      <c r="D151" s="296"/>
      <c r="E151" s="296"/>
      <c r="F151" s="349" t="s">
        <v>956</v>
      </c>
      <c r="G151" s="296"/>
      <c r="H151" s="348" t="s">
        <v>996</v>
      </c>
      <c r="I151" s="348" t="s">
        <v>958</v>
      </c>
      <c r="J151" s="348">
        <v>120</v>
      </c>
      <c r="K151" s="344"/>
    </row>
    <row r="152" s="1" customFormat="1" ht="15" customHeight="1">
      <c r="B152" s="321"/>
      <c r="C152" s="348" t="s">
        <v>1005</v>
      </c>
      <c r="D152" s="296"/>
      <c r="E152" s="296"/>
      <c r="F152" s="349" t="s">
        <v>956</v>
      </c>
      <c r="G152" s="296"/>
      <c r="H152" s="348" t="s">
        <v>1016</v>
      </c>
      <c r="I152" s="348" t="s">
        <v>958</v>
      </c>
      <c r="J152" s="348" t="s">
        <v>1007</v>
      </c>
      <c r="K152" s="344"/>
    </row>
    <row r="153" s="1" customFormat="1" ht="15" customHeight="1">
      <c r="B153" s="321"/>
      <c r="C153" s="348" t="s">
        <v>904</v>
      </c>
      <c r="D153" s="296"/>
      <c r="E153" s="296"/>
      <c r="F153" s="349" t="s">
        <v>956</v>
      </c>
      <c r="G153" s="296"/>
      <c r="H153" s="348" t="s">
        <v>1017</v>
      </c>
      <c r="I153" s="348" t="s">
        <v>958</v>
      </c>
      <c r="J153" s="348" t="s">
        <v>1007</v>
      </c>
      <c r="K153" s="344"/>
    </row>
    <row r="154" s="1" customFormat="1" ht="15" customHeight="1">
      <c r="B154" s="321"/>
      <c r="C154" s="348" t="s">
        <v>961</v>
      </c>
      <c r="D154" s="296"/>
      <c r="E154" s="296"/>
      <c r="F154" s="349" t="s">
        <v>962</v>
      </c>
      <c r="G154" s="296"/>
      <c r="H154" s="348" t="s">
        <v>996</v>
      </c>
      <c r="I154" s="348" t="s">
        <v>958</v>
      </c>
      <c r="J154" s="348">
        <v>50</v>
      </c>
      <c r="K154" s="344"/>
    </row>
    <row r="155" s="1" customFormat="1" ht="15" customHeight="1">
      <c r="B155" s="321"/>
      <c r="C155" s="348" t="s">
        <v>964</v>
      </c>
      <c r="D155" s="296"/>
      <c r="E155" s="296"/>
      <c r="F155" s="349" t="s">
        <v>956</v>
      </c>
      <c r="G155" s="296"/>
      <c r="H155" s="348" t="s">
        <v>996</v>
      </c>
      <c r="I155" s="348" t="s">
        <v>966</v>
      </c>
      <c r="J155" s="348"/>
      <c r="K155" s="344"/>
    </row>
    <row r="156" s="1" customFormat="1" ht="15" customHeight="1">
      <c r="B156" s="321"/>
      <c r="C156" s="348" t="s">
        <v>975</v>
      </c>
      <c r="D156" s="296"/>
      <c r="E156" s="296"/>
      <c r="F156" s="349" t="s">
        <v>962</v>
      </c>
      <c r="G156" s="296"/>
      <c r="H156" s="348" t="s">
        <v>996</v>
      </c>
      <c r="I156" s="348" t="s">
        <v>958</v>
      </c>
      <c r="J156" s="348">
        <v>50</v>
      </c>
      <c r="K156" s="344"/>
    </row>
    <row r="157" s="1" customFormat="1" ht="15" customHeight="1">
      <c r="B157" s="321"/>
      <c r="C157" s="348" t="s">
        <v>983</v>
      </c>
      <c r="D157" s="296"/>
      <c r="E157" s="296"/>
      <c r="F157" s="349" t="s">
        <v>962</v>
      </c>
      <c r="G157" s="296"/>
      <c r="H157" s="348" t="s">
        <v>996</v>
      </c>
      <c r="I157" s="348" t="s">
        <v>958</v>
      </c>
      <c r="J157" s="348">
        <v>50</v>
      </c>
      <c r="K157" s="344"/>
    </row>
    <row r="158" s="1" customFormat="1" ht="15" customHeight="1">
      <c r="B158" s="321"/>
      <c r="C158" s="348" t="s">
        <v>981</v>
      </c>
      <c r="D158" s="296"/>
      <c r="E158" s="296"/>
      <c r="F158" s="349" t="s">
        <v>962</v>
      </c>
      <c r="G158" s="296"/>
      <c r="H158" s="348" t="s">
        <v>996</v>
      </c>
      <c r="I158" s="348" t="s">
        <v>958</v>
      </c>
      <c r="J158" s="348">
        <v>50</v>
      </c>
      <c r="K158" s="344"/>
    </row>
    <row r="159" s="1" customFormat="1" ht="15" customHeight="1">
      <c r="B159" s="321"/>
      <c r="C159" s="348" t="s">
        <v>102</v>
      </c>
      <c r="D159" s="296"/>
      <c r="E159" s="296"/>
      <c r="F159" s="349" t="s">
        <v>956</v>
      </c>
      <c r="G159" s="296"/>
      <c r="H159" s="348" t="s">
        <v>1018</v>
      </c>
      <c r="I159" s="348" t="s">
        <v>958</v>
      </c>
      <c r="J159" s="348" t="s">
        <v>1019</v>
      </c>
      <c r="K159" s="344"/>
    </row>
    <row r="160" s="1" customFormat="1" ht="15" customHeight="1">
      <c r="B160" s="321"/>
      <c r="C160" s="348" t="s">
        <v>1020</v>
      </c>
      <c r="D160" s="296"/>
      <c r="E160" s="296"/>
      <c r="F160" s="349" t="s">
        <v>956</v>
      </c>
      <c r="G160" s="296"/>
      <c r="H160" s="348" t="s">
        <v>1021</v>
      </c>
      <c r="I160" s="348" t="s">
        <v>991</v>
      </c>
      <c r="J160" s="348"/>
      <c r="K160" s="344"/>
    </row>
    <row r="161" s="1" customFormat="1" ht="15" customHeight="1">
      <c r="B161" s="350"/>
      <c r="C161" s="330"/>
      <c r="D161" s="330"/>
      <c r="E161" s="330"/>
      <c r="F161" s="330"/>
      <c r="G161" s="330"/>
      <c r="H161" s="330"/>
      <c r="I161" s="330"/>
      <c r="J161" s="330"/>
      <c r="K161" s="351"/>
    </row>
    <row r="162" s="1" customFormat="1" ht="18.75" customHeight="1">
      <c r="B162" s="332"/>
      <c r="C162" s="342"/>
      <c r="D162" s="342"/>
      <c r="E162" s="342"/>
      <c r="F162" s="352"/>
      <c r="G162" s="342"/>
      <c r="H162" s="342"/>
      <c r="I162" s="342"/>
      <c r="J162" s="342"/>
      <c r="K162" s="332"/>
    </row>
    <row r="163" s="1" customFormat="1" ht="18.75" customHeight="1">
      <c r="B163" s="304"/>
      <c r="C163" s="304"/>
      <c r="D163" s="304"/>
      <c r="E163" s="304"/>
      <c r="F163" s="304"/>
      <c r="G163" s="304"/>
      <c r="H163" s="304"/>
      <c r="I163" s="304"/>
      <c r="J163" s="304"/>
      <c r="K163" s="304"/>
    </row>
    <row r="164" s="1" customFormat="1" ht="7.5" customHeight="1">
      <c r="B164" s="283"/>
      <c r="C164" s="284"/>
      <c r="D164" s="284"/>
      <c r="E164" s="284"/>
      <c r="F164" s="284"/>
      <c r="G164" s="284"/>
      <c r="H164" s="284"/>
      <c r="I164" s="284"/>
      <c r="J164" s="284"/>
      <c r="K164" s="285"/>
    </row>
    <row r="165" s="1" customFormat="1" ht="45" customHeight="1">
      <c r="B165" s="286"/>
      <c r="C165" s="287" t="s">
        <v>1022</v>
      </c>
      <c r="D165" s="287"/>
      <c r="E165" s="287"/>
      <c r="F165" s="287"/>
      <c r="G165" s="287"/>
      <c r="H165" s="287"/>
      <c r="I165" s="287"/>
      <c r="J165" s="287"/>
      <c r="K165" s="288"/>
    </row>
    <row r="166" s="1" customFormat="1" ht="17.25" customHeight="1">
      <c r="B166" s="286"/>
      <c r="C166" s="311" t="s">
        <v>950</v>
      </c>
      <c r="D166" s="311"/>
      <c r="E166" s="311"/>
      <c r="F166" s="311" t="s">
        <v>951</v>
      </c>
      <c r="G166" s="353"/>
      <c r="H166" s="354" t="s">
        <v>54</v>
      </c>
      <c r="I166" s="354" t="s">
        <v>57</v>
      </c>
      <c r="J166" s="311" t="s">
        <v>952</v>
      </c>
      <c r="K166" s="288"/>
    </row>
    <row r="167" s="1" customFormat="1" ht="17.25" customHeight="1">
      <c r="B167" s="289"/>
      <c r="C167" s="313" t="s">
        <v>953</v>
      </c>
      <c r="D167" s="313"/>
      <c r="E167" s="313"/>
      <c r="F167" s="314" t="s">
        <v>954</v>
      </c>
      <c r="G167" s="355"/>
      <c r="H167" s="356"/>
      <c r="I167" s="356"/>
      <c r="J167" s="313" t="s">
        <v>955</v>
      </c>
      <c r="K167" s="291"/>
    </row>
    <row r="168" s="1" customFormat="1" ht="5.25" customHeight="1">
      <c r="B168" s="321"/>
      <c r="C168" s="316"/>
      <c r="D168" s="316"/>
      <c r="E168" s="316"/>
      <c r="F168" s="316"/>
      <c r="G168" s="317"/>
      <c r="H168" s="316"/>
      <c r="I168" s="316"/>
      <c r="J168" s="316"/>
      <c r="K168" s="344"/>
    </row>
    <row r="169" s="1" customFormat="1" ht="15" customHeight="1">
      <c r="B169" s="321"/>
      <c r="C169" s="296" t="s">
        <v>959</v>
      </c>
      <c r="D169" s="296"/>
      <c r="E169" s="296"/>
      <c r="F169" s="319" t="s">
        <v>956</v>
      </c>
      <c r="G169" s="296"/>
      <c r="H169" s="296" t="s">
        <v>996</v>
      </c>
      <c r="I169" s="296" t="s">
        <v>958</v>
      </c>
      <c r="J169" s="296">
        <v>120</v>
      </c>
      <c r="K169" s="344"/>
    </row>
    <row r="170" s="1" customFormat="1" ht="15" customHeight="1">
      <c r="B170" s="321"/>
      <c r="C170" s="296" t="s">
        <v>1005</v>
      </c>
      <c r="D170" s="296"/>
      <c r="E170" s="296"/>
      <c r="F170" s="319" t="s">
        <v>956</v>
      </c>
      <c r="G170" s="296"/>
      <c r="H170" s="296" t="s">
        <v>1006</v>
      </c>
      <c r="I170" s="296" t="s">
        <v>958</v>
      </c>
      <c r="J170" s="296" t="s">
        <v>1007</v>
      </c>
      <c r="K170" s="344"/>
    </row>
    <row r="171" s="1" customFormat="1" ht="15" customHeight="1">
      <c r="B171" s="321"/>
      <c r="C171" s="296" t="s">
        <v>904</v>
      </c>
      <c r="D171" s="296"/>
      <c r="E171" s="296"/>
      <c r="F171" s="319" t="s">
        <v>956</v>
      </c>
      <c r="G171" s="296"/>
      <c r="H171" s="296" t="s">
        <v>1023</v>
      </c>
      <c r="I171" s="296" t="s">
        <v>958</v>
      </c>
      <c r="J171" s="296" t="s">
        <v>1007</v>
      </c>
      <c r="K171" s="344"/>
    </row>
    <row r="172" s="1" customFormat="1" ht="15" customHeight="1">
      <c r="B172" s="321"/>
      <c r="C172" s="296" t="s">
        <v>961</v>
      </c>
      <c r="D172" s="296"/>
      <c r="E172" s="296"/>
      <c r="F172" s="319" t="s">
        <v>962</v>
      </c>
      <c r="G172" s="296"/>
      <c r="H172" s="296" t="s">
        <v>1023</v>
      </c>
      <c r="I172" s="296" t="s">
        <v>958</v>
      </c>
      <c r="J172" s="296">
        <v>50</v>
      </c>
      <c r="K172" s="344"/>
    </row>
    <row r="173" s="1" customFormat="1" ht="15" customHeight="1">
      <c r="B173" s="321"/>
      <c r="C173" s="296" t="s">
        <v>964</v>
      </c>
      <c r="D173" s="296"/>
      <c r="E173" s="296"/>
      <c r="F173" s="319" t="s">
        <v>956</v>
      </c>
      <c r="G173" s="296"/>
      <c r="H173" s="296" t="s">
        <v>1023</v>
      </c>
      <c r="I173" s="296" t="s">
        <v>966</v>
      </c>
      <c r="J173" s="296"/>
      <c r="K173" s="344"/>
    </row>
    <row r="174" s="1" customFormat="1" ht="15" customHeight="1">
      <c r="B174" s="321"/>
      <c r="C174" s="296" t="s">
        <v>975</v>
      </c>
      <c r="D174" s="296"/>
      <c r="E174" s="296"/>
      <c r="F174" s="319" t="s">
        <v>962</v>
      </c>
      <c r="G174" s="296"/>
      <c r="H174" s="296" t="s">
        <v>1023</v>
      </c>
      <c r="I174" s="296" t="s">
        <v>958</v>
      </c>
      <c r="J174" s="296">
        <v>50</v>
      </c>
      <c r="K174" s="344"/>
    </row>
    <row r="175" s="1" customFormat="1" ht="15" customHeight="1">
      <c r="B175" s="321"/>
      <c r="C175" s="296" t="s">
        <v>983</v>
      </c>
      <c r="D175" s="296"/>
      <c r="E175" s="296"/>
      <c r="F175" s="319" t="s">
        <v>962</v>
      </c>
      <c r="G175" s="296"/>
      <c r="H175" s="296" t="s">
        <v>1023</v>
      </c>
      <c r="I175" s="296" t="s">
        <v>958</v>
      </c>
      <c r="J175" s="296">
        <v>50</v>
      </c>
      <c r="K175" s="344"/>
    </row>
    <row r="176" s="1" customFormat="1" ht="15" customHeight="1">
      <c r="B176" s="321"/>
      <c r="C176" s="296" t="s">
        <v>981</v>
      </c>
      <c r="D176" s="296"/>
      <c r="E176" s="296"/>
      <c r="F176" s="319" t="s">
        <v>962</v>
      </c>
      <c r="G176" s="296"/>
      <c r="H176" s="296" t="s">
        <v>1023</v>
      </c>
      <c r="I176" s="296" t="s">
        <v>958</v>
      </c>
      <c r="J176" s="296">
        <v>50</v>
      </c>
      <c r="K176" s="344"/>
    </row>
    <row r="177" s="1" customFormat="1" ht="15" customHeight="1">
      <c r="B177" s="321"/>
      <c r="C177" s="296" t="s">
        <v>120</v>
      </c>
      <c r="D177" s="296"/>
      <c r="E177" s="296"/>
      <c r="F177" s="319" t="s">
        <v>956</v>
      </c>
      <c r="G177" s="296"/>
      <c r="H177" s="296" t="s">
        <v>1024</v>
      </c>
      <c r="I177" s="296" t="s">
        <v>1025</v>
      </c>
      <c r="J177" s="296"/>
      <c r="K177" s="344"/>
    </row>
    <row r="178" s="1" customFormat="1" ht="15" customHeight="1">
      <c r="B178" s="321"/>
      <c r="C178" s="296" t="s">
        <v>57</v>
      </c>
      <c r="D178" s="296"/>
      <c r="E178" s="296"/>
      <c r="F178" s="319" t="s">
        <v>956</v>
      </c>
      <c r="G178" s="296"/>
      <c r="H178" s="296" t="s">
        <v>1026</v>
      </c>
      <c r="I178" s="296" t="s">
        <v>1027</v>
      </c>
      <c r="J178" s="296">
        <v>1</v>
      </c>
      <c r="K178" s="344"/>
    </row>
    <row r="179" s="1" customFormat="1" ht="15" customHeight="1">
      <c r="B179" s="321"/>
      <c r="C179" s="296" t="s">
        <v>53</v>
      </c>
      <c r="D179" s="296"/>
      <c r="E179" s="296"/>
      <c r="F179" s="319" t="s">
        <v>956</v>
      </c>
      <c r="G179" s="296"/>
      <c r="H179" s="296" t="s">
        <v>1028</v>
      </c>
      <c r="I179" s="296" t="s">
        <v>958</v>
      </c>
      <c r="J179" s="296">
        <v>20</v>
      </c>
      <c r="K179" s="344"/>
    </row>
    <row r="180" s="1" customFormat="1" ht="15" customHeight="1">
      <c r="B180" s="321"/>
      <c r="C180" s="296" t="s">
        <v>54</v>
      </c>
      <c r="D180" s="296"/>
      <c r="E180" s="296"/>
      <c r="F180" s="319" t="s">
        <v>956</v>
      </c>
      <c r="G180" s="296"/>
      <c r="H180" s="296" t="s">
        <v>1029</v>
      </c>
      <c r="I180" s="296" t="s">
        <v>958</v>
      </c>
      <c r="J180" s="296">
        <v>255</v>
      </c>
      <c r="K180" s="344"/>
    </row>
    <row r="181" s="1" customFormat="1" ht="15" customHeight="1">
      <c r="B181" s="321"/>
      <c r="C181" s="296" t="s">
        <v>121</v>
      </c>
      <c r="D181" s="296"/>
      <c r="E181" s="296"/>
      <c r="F181" s="319" t="s">
        <v>956</v>
      </c>
      <c r="G181" s="296"/>
      <c r="H181" s="296" t="s">
        <v>920</v>
      </c>
      <c r="I181" s="296" t="s">
        <v>958</v>
      </c>
      <c r="J181" s="296">
        <v>10</v>
      </c>
      <c r="K181" s="344"/>
    </row>
    <row r="182" s="1" customFormat="1" ht="15" customHeight="1">
      <c r="B182" s="321"/>
      <c r="C182" s="296" t="s">
        <v>122</v>
      </c>
      <c r="D182" s="296"/>
      <c r="E182" s="296"/>
      <c r="F182" s="319" t="s">
        <v>956</v>
      </c>
      <c r="G182" s="296"/>
      <c r="H182" s="296" t="s">
        <v>1030</v>
      </c>
      <c r="I182" s="296" t="s">
        <v>991</v>
      </c>
      <c r="J182" s="296"/>
      <c r="K182" s="344"/>
    </row>
    <row r="183" s="1" customFormat="1" ht="15" customHeight="1">
      <c r="B183" s="321"/>
      <c r="C183" s="296" t="s">
        <v>1031</v>
      </c>
      <c r="D183" s="296"/>
      <c r="E183" s="296"/>
      <c r="F183" s="319" t="s">
        <v>956</v>
      </c>
      <c r="G183" s="296"/>
      <c r="H183" s="296" t="s">
        <v>1032</v>
      </c>
      <c r="I183" s="296" t="s">
        <v>991</v>
      </c>
      <c r="J183" s="296"/>
      <c r="K183" s="344"/>
    </row>
    <row r="184" s="1" customFormat="1" ht="15" customHeight="1">
      <c r="B184" s="321"/>
      <c r="C184" s="296" t="s">
        <v>1020</v>
      </c>
      <c r="D184" s="296"/>
      <c r="E184" s="296"/>
      <c r="F184" s="319" t="s">
        <v>956</v>
      </c>
      <c r="G184" s="296"/>
      <c r="H184" s="296" t="s">
        <v>1033</v>
      </c>
      <c r="I184" s="296" t="s">
        <v>991</v>
      </c>
      <c r="J184" s="296"/>
      <c r="K184" s="344"/>
    </row>
    <row r="185" s="1" customFormat="1" ht="15" customHeight="1">
      <c r="B185" s="321"/>
      <c r="C185" s="296" t="s">
        <v>124</v>
      </c>
      <c r="D185" s="296"/>
      <c r="E185" s="296"/>
      <c r="F185" s="319" t="s">
        <v>962</v>
      </c>
      <c r="G185" s="296"/>
      <c r="H185" s="296" t="s">
        <v>1034</v>
      </c>
      <c r="I185" s="296" t="s">
        <v>958</v>
      </c>
      <c r="J185" s="296">
        <v>50</v>
      </c>
      <c r="K185" s="344"/>
    </row>
    <row r="186" s="1" customFormat="1" ht="15" customHeight="1">
      <c r="B186" s="321"/>
      <c r="C186" s="296" t="s">
        <v>1035</v>
      </c>
      <c r="D186" s="296"/>
      <c r="E186" s="296"/>
      <c r="F186" s="319" t="s">
        <v>962</v>
      </c>
      <c r="G186" s="296"/>
      <c r="H186" s="296" t="s">
        <v>1036</v>
      </c>
      <c r="I186" s="296" t="s">
        <v>1037</v>
      </c>
      <c r="J186" s="296"/>
      <c r="K186" s="344"/>
    </row>
    <row r="187" s="1" customFormat="1" ht="15" customHeight="1">
      <c r="B187" s="321"/>
      <c r="C187" s="296" t="s">
        <v>1038</v>
      </c>
      <c r="D187" s="296"/>
      <c r="E187" s="296"/>
      <c r="F187" s="319" t="s">
        <v>962</v>
      </c>
      <c r="G187" s="296"/>
      <c r="H187" s="296" t="s">
        <v>1039</v>
      </c>
      <c r="I187" s="296" t="s">
        <v>1037</v>
      </c>
      <c r="J187" s="296"/>
      <c r="K187" s="344"/>
    </row>
    <row r="188" s="1" customFormat="1" ht="15" customHeight="1">
      <c r="B188" s="321"/>
      <c r="C188" s="296" t="s">
        <v>1040</v>
      </c>
      <c r="D188" s="296"/>
      <c r="E188" s="296"/>
      <c r="F188" s="319" t="s">
        <v>962</v>
      </c>
      <c r="G188" s="296"/>
      <c r="H188" s="296" t="s">
        <v>1041</v>
      </c>
      <c r="I188" s="296" t="s">
        <v>1037</v>
      </c>
      <c r="J188" s="296"/>
      <c r="K188" s="344"/>
    </row>
    <row r="189" s="1" customFormat="1" ht="15" customHeight="1">
      <c r="B189" s="321"/>
      <c r="C189" s="357" t="s">
        <v>1042</v>
      </c>
      <c r="D189" s="296"/>
      <c r="E189" s="296"/>
      <c r="F189" s="319" t="s">
        <v>962</v>
      </c>
      <c r="G189" s="296"/>
      <c r="H189" s="296" t="s">
        <v>1043</v>
      </c>
      <c r="I189" s="296" t="s">
        <v>1044</v>
      </c>
      <c r="J189" s="358" t="s">
        <v>1045</v>
      </c>
      <c r="K189" s="344"/>
    </row>
    <row r="190" s="1" customFormat="1" ht="15" customHeight="1">
      <c r="B190" s="321"/>
      <c r="C190" s="357" t="s">
        <v>42</v>
      </c>
      <c r="D190" s="296"/>
      <c r="E190" s="296"/>
      <c r="F190" s="319" t="s">
        <v>956</v>
      </c>
      <c r="G190" s="296"/>
      <c r="H190" s="293" t="s">
        <v>1046</v>
      </c>
      <c r="I190" s="296" t="s">
        <v>1047</v>
      </c>
      <c r="J190" s="296"/>
      <c r="K190" s="344"/>
    </row>
    <row r="191" s="1" customFormat="1" ht="15" customHeight="1">
      <c r="B191" s="321"/>
      <c r="C191" s="357" t="s">
        <v>1048</v>
      </c>
      <c r="D191" s="296"/>
      <c r="E191" s="296"/>
      <c r="F191" s="319" t="s">
        <v>956</v>
      </c>
      <c r="G191" s="296"/>
      <c r="H191" s="296" t="s">
        <v>1049</v>
      </c>
      <c r="I191" s="296" t="s">
        <v>991</v>
      </c>
      <c r="J191" s="296"/>
      <c r="K191" s="344"/>
    </row>
    <row r="192" s="1" customFormat="1" ht="15" customHeight="1">
      <c r="B192" s="321"/>
      <c r="C192" s="357" t="s">
        <v>1050</v>
      </c>
      <c r="D192" s="296"/>
      <c r="E192" s="296"/>
      <c r="F192" s="319" t="s">
        <v>956</v>
      </c>
      <c r="G192" s="296"/>
      <c r="H192" s="296" t="s">
        <v>1051</v>
      </c>
      <c r="I192" s="296" t="s">
        <v>991</v>
      </c>
      <c r="J192" s="296"/>
      <c r="K192" s="344"/>
    </row>
    <row r="193" s="1" customFormat="1" ht="15" customHeight="1">
      <c r="B193" s="321"/>
      <c r="C193" s="357" t="s">
        <v>1052</v>
      </c>
      <c r="D193" s="296"/>
      <c r="E193" s="296"/>
      <c r="F193" s="319" t="s">
        <v>962</v>
      </c>
      <c r="G193" s="296"/>
      <c r="H193" s="296" t="s">
        <v>1053</v>
      </c>
      <c r="I193" s="296" t="s">
        <v>991</v>
      </c>
      <c r="J193" s="296"/>
      <c r="K193" s="344"/>
    </row>
    <row r="194" s="1" customFormat="1" ht="15" customHeight="1">
      <c r="B194" s="350"/>
      <c r="C194" s="359"/>
      <c r="D194" s="330"/>
      <c r="E194" s="330"/>
      <c r="F194" s="330"/>
      <c r="G194" s="330"/>
      <c r="H194" s="330"/>
      <c r="I194" s="330"/>
      <c r="J194" s="330"/>
      <c r="K194" s="351"/>
    </row>
    <row r="195" s="1" customFormat="1" ht="18.75" customHeight="1">
      <c r="B195" s="332"/>
      <c r="C195" s="342"/>
      <c r="D195" s="342"/>
      <c r="E195" s="342"/>
      <c r="F195" s="352"/>
      <c r="G195" s="342"/>
      <c r="H195" s="342"/>
      <c r="I195" s="342"/>
      <c r="J195" s="342"/>
      <c r="K195" s="332"/>
    </row>
    <row r="196" s="1" customFormat="1" ht="18.75" customHeight="1">
      <c r="B196" s="332"/>
      <c r="C196" s="342"/>
      <c r="D196" s="342"/>
      <c r="E196" s="342"/>
      <c r="F196" s="352"/>
      <c r="G196" s="342"/>
      <c r="H196" s="342"/>
      <c r="I196" s="342"/>
      <c r="J196" s="342"/>
      <c r="K196" s="332"/>
    </row>
    <row r="197" s="1" customFormat="1" ht="18.75" customHeight="1">
      <c r="B197" s="304"/>
      <c r="C197" s="304"/>
      <c r="D197" s="304"/>
      <c r="E197" s="304"/>
      <c r="F197" s="304"/>
      <c r="G197" s="304"/>
      <c r="H197" s="304"/>
      <c r="I197" s="304"/>
      <c r="J197" s="304"/>
      <c r="K197" s="304"/>
    </row>
    <row r="198" s="1" customFormat="1" ht="13.5">
      <c r="B198" s="283"/>
      <c r="C198" s="284"/>
      <c r="D198" s="284"/>
      <c r="E198" s="284"/>
      <c r="F198" s="284"/>
      <c r="G198" s="284"/>
      <c r="H198" s="284"/>
      <c r="I198" s="284"/>
      <c r="J198" s="284"/>
      <c r="K198" s="285"/>
    </row>
    <row r="199" s="1" customFormat="1" ht="21">
      <c r="B199" s="286"/>
      <c r="C199" s="287" t="s">
        <v>1054</v>
      </c>
      <c r="D199" s="287"/>
      <c r="E199" s="287"/>
      <c r="F199" s="287"/>
      <c r="G199" s="287"/>
      <c r="H199" s="287"/>
      <c r="I199" s="287"/>
      <c r="J199" s="287"/>
      <c r="K199" s="288"/>
    </row>
    <row r="200" s="1" customFormat="1" ht="25.5" customHeight="1">
      <c r="B200" s="286"/>
      <c r="C200" s="360" t="s">
        <v>1055</v>
      </c>
      <c r="D200" s="360"/>
      <c r="E200" s="360"/>
      <c r="F200" s="360" t="s">
        <v>1056</v>
      </c>
      <c r="G200" s="361"/>
      <c r="H200" s="360" t="s">
        <v>1057</v>
      </c>
      <c r="I200" s="360"/>
      <c r="J200" s="360"/>
      <c r="K200" s="288"/>
    </row>
    <row r="201" s="1" customFormat="1" ht="5.25" customHeight="1">
      <c r="B201" s="321"/>
      <c r="C201" s="316"/>
      <c r="D201" s="316"/>
      <c r="E201" s="316"/>
      <c r="F201" s="316"/>
      <c r="G201" s="342"/>
      <c r="H201" s="316"/>
      <c r="I201" s="316"/>
      <c r="J201" s="316"/>
      <c r="K201" s="344"/>
    </row>
    <row r="202" s="1" customFormat="1" ht="15" customHeight="1">
      <c r="B202" s="321"/>
      <c r="C202" s="296" t="s">
        <v>1047</v>
      </c>
      <c r="D202" s="296"/>
      <c r="E202" s="296"/>
      <c r="F202" s="319" t="s">
        <v>43</v>
      </c>
      <c r="G202" s="296"/>
      <c r="H202" s="296" t="s">
        <v>1058</v>
      </c>
      <c r="I202" s="296"/>
      <c r="J202" s="296"/>
      <c r="K202" s="344"/>
    </row>
    <row r="203" s="1" customFormat="1" ht="15" customHeight="1">
      <c r="B203" s="321"/>
      <c r="C203" s="296"/>
      <c r="D203" s="296"/>
      <c r="E203" s="296"/>
      <c r="F203" s="319" t="s">
        <v>44</v>
      </c>
      <c r="G203" s="296"/>
      <c r="H203" s="296" t="s">
        <v>1059</v>
      </c>
      <c r="I203" s="296"/>
      <c r="J203" s="296"/>
      <c r="K203" s="344"/>
    </row>
    <row r="204" s="1" customFormat="1" ht="15" customHeight="1">
      <c r="B204" s="321"/>
      <c r="C204" s="296"/>
      <c r="D204" s="296"/>
      <c r="E204" s="296"/>
      <c r="F204" s="319" t="s">
        <v>47</v>
      </c>
      <c r="G204" s="296"/>
      <c r="H204" s="296" t="s">
        <v>1060</v>
      </c>
      <c r="I204" s="296"/>
      <c r="J204" s="296"/>
      <c r="K204" s="344"/>
    </row>
    <row r="205" s="1" customFormat="1" ht="15" customHeight="1">
      <c r="B205" s="321"/>
      <c r="C205" s="296"/>
      <c r="D205" s="296"/>
      <c r="E205" s="296"/>
      <c r="F205" s="319" t="s">
        <v>45</v>
      </c>
      <c r="G205" s="296"/>
      <c r="H205" s="296" t="s">
        <v>1061</v>
      </c>
      <c r="I205" s="296"/>
      <c r="J205" s="296"/>
      <c r="K205" s="344"/>
    </row>
    <row r="206" s="1" customFormat="1" ht="15" customHeight="1">
      <c r="B206" s="321"/>
      <c r="C206" s="296"/>
      <c r="D206" s="296"/>
      <c r="E206" s="296"/>
      <c r="F206" s="319" t="s">
        <v>46</v>
      </c>
      <c r="G206" s="296"/>
      <c r="H206" s="296" t="s">
        <v>1062</v>
      </c>
      <c r="I206" s="296"/>
      <c r="J206" s="296"/>
      <c r="K206" s="344"/>
    </row>
    <row r="207" s="1" customFormat="1" ht="15" customHeight="1">
      <c r="B207" s="321"/>
      <c r="C207" s="296"/>
      <c r="D207" s="296"/>
      <c r="E207" s="296"/>
      <c r="F207" s="319"/>
      <c r="G207" s="296"/>
      <c r="H207" s="296"/>
      <c r="I207" s="296"/>
      <c r="J207" s="296"/>
      <c r="K207" s="344"/>
    </row>
    <row r="208" s="1" customFormat="1" ht="15" customHeight="1">
      <c r="B208" s="321"/>
      <c r="C208" s="296" t="s">
        <v>1003</v>
      </c>
      <c r="D208" s="296"/>
      <c r="E208" s="296"/>
      <c r="F208" s="319" t="s">
        <v>79</v>
      </c>
      <c r="G208" s="296"/>
      <c r="H208" s="296" t="s">
        <v>1063</v>
      </c>
      <c r="I208" s="296"/>
      <c r="J208" s="296"/>
      <c r="K208" s="344"/>
    </row>
    <row r="209" s="1" customFormat="1" ht="15" customHeight="1">
      <c r="B209" s="321"/>
      <c r="C209" s="296"/>
      <c r="D209" s="296"/>
      <c r="E209" s="296"/>
      <c r="F209" s="319" t="s">
        <v>898</v>
      </c>
      <c r="G209" s="296"/>
      <c r="H209" s="296" t="s">
        <v>899</v>
      </c>
      <c r="I209" s="296"/>
      <c r="J209" s="296"/>
      <c r="K209" s="344"/>
    </row>
    <row r="210" s="1" customFormat="1" ht="15" customHeight="1">
      <c r="B210" s="321"/>
      <c r="C210" s="296"/>
      <c r="D210" s="296"/>
      <c r="E210" s="296"/>
      <c r="F210" s="319" t="s">
        <v>896</v>
      </c>
      <c r="G210" s="296"/>
      <c r="H210" s="296" t="s">
        <v>1064</v>
      </c>
      <c r="I210" s="296"/>
      <c r="J210" s="296"/>
      <c r="K210" s="344"/>
    </row>
    <row r="211" s="1" customFormat="1" ht="15" customHeight="1">
      <c r="B211" s="362"/>
      <c r="C211" s="296"/>
      <c r="D211" s="296"/>
      <c r="E211" s="296"/>
      <c r="F211" s="319" t="s">
        <v>900</v>
      </c>
      <c r="G211" s="357"/>
      <c r="H211" s="348" t="s">
        <v>901</v>
      </c>
      <c r="I211" s="348"/>
      <c r="J211" s="348"/>
      <c r="K211" s="363"/>
    </row>
    <row r="212" s="1" customFormat="1" ht="15" customHeight="1">
      <c r="B212" s="362"/>
      <c r="C212" s="296"/>
      <c r="D212" s="296"/>
      <c r="E212" s="296"/>
      <c r="F212" s="319" t="s">
        <v>902</v>
      </c>
      <c r="G212" s="357"/>
      <c r="H212" s="348" t="s">
        <v>1065</v>
      </c>
      <c r="I212" s="348"/>
      <c r="J212" s="348"/>
      <c r="K212" s="363"/>
    </row>
    <row r="213" s="1" customFormat="1" ht="15" customHeight="1">
      <c r="B213" s="362"/>
      <c r="C213" s="296"/>
      <c r="D213" s="296"/>
      <c r="E213" s="296"/>
      <c r="F213" s="319"/>
      <c r="G213" s="357"/>
      <c r="H213" s="348"/>
      <c r="I213" s="348"/>
      <c r="J213" s="348"/>
      <c r="K213" s="363"/>
    </row>
    <row r="214" s="1" customFormat="1" ht="15" customHeight="1">
      <c r="B214" s="362"/>
      <c r="C214" s="296" t="s">
        <v>1027</v>
      </c>
      <c r="D214" s="296"/>
      <c r="E214" s="296"/>
      <c r="F214" s="319">
        <v>1</v>
      </c>
      <c r="G214" s="357"/>
      <c r="H214" s="348" t="s">
        <v>1066</v>
      </c>
      <c r="I214" s="348"/>
      <c r="J214" s="348"/>
      <c r="K214" s="363"/>
    </row>
    <row r="215" s="1" customFormat="1" ht="15" customHeight="1">
      <c r="B215" s="362"/>
      <c r="C215" s="296"/>
      <c r="D215" s="296"/>
      <c r="E215" s="296"/>
      <c r="F215" s="319">
        <v>2</v>
      </c>
      <c r="G215" s="357"/>
      <c r="H215" s="348" t="s">
        <v>1067</v>
      </c>
      <c r="I215" s="348"/>
      <c r="J215" s="348"/>
      <c r="K215" s="363"/>
    </row>
    <row r="216" s="1" customFormat="1" ht="15" customHeight="1">
      <c r="B216" s="362"/>
      <c r="C216" s="296"/>
      <c r="D216" s="296"/>
      <c r="E216" s="296"/>
      <c r="F216" s="319">
        <v>3</v>
      </c>
      <c r="G216" s="357"/>
      <c r="H216" s="348" t="s">
        <v>1068</v>
      </c>
      <c r="I216" s="348"/>
      <c r="J216" s="348"/>
      <c r="K216" s="363"/>
    </row>
    <row r="217" s="1" customFormat="1" ht="15" customHeight="1">
      <c r="B217" s="362"/>
      <c r="C217" s="296"/>
      <c r="D217" s="296"/>
      <c r="E217" s="296"/>
      <c r="F217" s="319">
        <v>4</v>
      </c>
      <c r="G217" s="357"/>
      <c r="H217" s="348" t="s">
        <v>1069</v>
      </c>
      <c r="I217" s="348"/>
      <c r="J217" s="348"/>
      <c r="K217" s="363"/>
    </row>
    <row r="218" s="1" customFormat="1" ht="12.75" customHeight="1">
      <c r="B218" s="364"/>
      <c r="C218" s="365"/>
      <c r="D218" s="365"/>
      <c r="E218" s="365"/>
      <c r="F218" s="365"/>
      <c r="G218" s="365"/>
      <c r="H218" s="365"/>
      <c r="I218" s="365"/>
      <c r="J218" s="365"/>
      <c r="K218" s="36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2022-01-12T19:16:27Z</dcterms:created>
  <dcterms:modified xsi:type="dcterms:W3CDTF">2022-01-12T19:16:35Z</dcterms:modified>
</cp:coreProperties>
</file>